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ีงบประมาณ 2564\1. รายงาน สจ.รง\สจ.รง. 201 รายเดือน ปี2564\"/>
    </mc:Choice>
  </mc:AlternateContent>
  <xr:revisionPtr revIDLastSave="0" documentId="13_ncr:1_{FDA98799-2A22-477C-AEDB-499FFA8642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รายปี) สจ.รง.201  " sheetId="4" r:id="rId1"/>
    <sheet name="สจ.รง.201 รวม 12 เดือนปีงบฯ64" sheetId="1" r:id="rId2"/>
    <sheet name="ปริ้นเสนอ รายเดือน" sheetId="5" r:id="rId3"/>
  </sheets>
  <definedNames>
    <definedName name="_xlnm.Print_Titles" localSheetId="0">'(รายปี) สจ.รง.201  '!$1:$4</definedName>
    <definedName name="_xlnm.Print_Titles" localSheetId="2">'ปริ้นเสนอ รายเดือน'!$1:$5</definedName>
    <definedName name="_xlnm.Print_Titles" localSheetId="1">'สจ.รง.201 รวม 12 เดือนปีงบฯ64'!$1:$4</definedName>
  </definedNames>
  <calcPr calcId="181029"/>
</workbook>
</file>

<file path=xl/calcChain.xml><?xml version="1.0" encoding="utf-8"?>
<calcChain xmlns="http://schemas.openxmlformats.org/spreadsheetml/2006/main">
  <c r="L51" i="4" l="1"/>
  <c r="I30" i="4"/>
  <c r="Q34" i="1" l="1"/>
  <c r="J34" i="1"/>
  <c r="R34" i="1" s="1"/>
  <c r="L35" i="4" s="1"/>
  <c r="J72" i="1"/>
  <c r="J73" i="1"/>
  <c r="R73" i="1" s="1"/>
  <c r="L73" i="4" s="1"/>
  <c r="J74" i="1"/>
  <c r="R74" i="1" s="1"/>
  <c r="L70" i="4" s="1"/>
  <c r="J75" i="1"/>
  <c r="R75" i="1" s="1"/>
  <c r="L74" i="4" s="1"/>
  <c r="Q69" i="1"/>
  <c r="Q70" i="1"/>
  <c r="Q71" i="1"/>
  <c r="Q72" i="1"/>
  <c r="Q73" i="1"/>
  <c r="Q74" i="1"/>
  <c r="Q75" i="1"/>
  <c r="R71" i="1"/>
  <c r="J11" i="1"/>
  <c r="R11" i="1" s="1"/>
  <c r="L10" i="4" s="1"/>
  <c r="R72" i="1" l="1"/>
  <c r="L71" i="4" s="1"/>
  <c r="Q44" i="1"/>
  <c r="Q41" i="1"/>
  <c r="Q37" i="1"/>
  <c r="Q48" i="1" l="1"/>
  <c r="J44" i="1" l="1"/>
  <c r="R44" i="1" s="1"/>
  <c r="J37" i="1"/>
  <c r="R37" i="1" s="1"/>
  <c r="E55" i="4" l="1"/>
  <c r="F55" i="4"/>
  <c r="G55" i="4"/>
  <c r="H55" i="4"/>
  <c r="I55" i="4"/>
  <c r="J55" i="4"/>
  <c r="J30" i="4"/>
  <c r="Q11" i="1" l="1"/>
  <c r="J48" i="1" l="1"/>
  <c r="R48" i="1" s="1"/>
  <c r="J41" i="1"/>
  <c r="R41" i="1" s="1"/>
  <c r="Q35" i="1" l="1"/>
  <c r="R51" i="1" l="1"/>
  <c r="Q53" i="1"/>
  <c r="F7" i="4" l="1"/>
  <c r="J65" i="1" l="1"/>
  <c r="J7" i="1" l="1"/>
  <c r="J62" i="1" l="1"/>
  <c r="J26" i="1"/>
  <c r="J54" i="1"/>
  <c r="J55" i="1"/>
  <c r="J56" i="1"/>
  <c r="J57" i="1"/>
  <c r="J58" i="1"/>
  <c r="J59" i="1"/>
  <c r="J60" i="1"/>
  <c r="J61" i="1"/>
  <c r="J63" i="1"/>
  <c r="J64" i="1"/>
  <c r="J66" i="1"/>
  <c r="J67" i="1"/>
  <c r="J68" i="1"/>
  <c r="J69" i="1"/>
  <c r="J70" i="1"/>
  <c r="R70" i="1" s="1"/>
  <c r="J71" i="1"/>
  <c r="J36" i="1"/>
  <c r="R69" i="1" l="1"/>
  <c r="L68" i="4" s="1"/>
  <c r="D55" i="4" l="1"/>
  <c r="Q10" i="1" l="1"/>
  <c r="J8" i="1" l="1"/>
  <c r="E30" i="4" l="1"/>
  <c r="F30" i="4"/>
  <c r="G30" i="4"/>
  <c r="H30" i="4"/>
  <c r="J10" i="1" l="1"/>
  <c r="R10" i="1" s="1"/>
  <c r="J12" i="1"/>
  <c r="Q67" i="1" l="1"/>
  <c r="R67" i="1" l="1"/>
  <c r="L66" i="4" s="1"/>
  <c r="D30" i="4"/>
  <c r="F36" i="4" l="1"/>
  <c r="E36" i="4"/>
  <c r="D36" i="4"/>
  <c r="J42" i="1" l="1"/>
  <c r="J35" i="1"/>
  <c r="J23" i="1"/>
  <c r="J39" i="1"/>
  <c r="Q68" i="1"/>
  <c r="Q66" i="1"/>
  <c r="Q65" i="1"/>
  <c r="Q64" i="1"/>
  <c r="Q63" i="1"/>
  <c r="Q62" i="1"/>
  <c r="Q60" i="1"/>
  <c r="Q59" i="1"/>
  <c r="Q58" i="1"/>
  <c r="Q57" i="1"/>
  <c r="R57" i="1" s="1"/>
  <c r="L53" i="4" s="1"/>
  <c r="Q56" i="1"/>
  <c r="R56" i="1" s="1"/>
  <c r="L52" i="4" s="1"/>
  <c r="Q55" i="1"/>
  <c r="Q54" i="1"/>
  <c r="J53" i="1"/>
  <c r="Q52" i="1"/>
  <c r="J52" i="1"/>
  <c r="Q50" i="1"/>
  <c r="J50" i="1"/>
  <c r="Q49" i="1"/>
  <c r="J49" i="1"/>
  <c r="Q47" i="1"/>
  <c r="J47" i="1"/>
  <c r="Q46" i="1"/>
  <c r="J46" i="1"/>
  <c r="Q45" i="1"/>
  <c r="J45" i="1"/>
  <c r="Q43" i="1"/>
  <c r="J43" i="1"/>
  <c r="Q42" i="1"/>
  <c r="Q40" i="1"/>
  <c r="J40" i="1"/>
  <c r="Q39" i="1"/>
  <c r="Q38" i="1"/>
  <c r="J38" i="1"/>
  <c r="Q36" i="1"/>
  <c r="Q33" i="1"/>
  <c r="J33" i="1"/>
  <c r="Q32" i="1"/>
  <c r="J32" i="1"/>
  <c r="Q31" i="1"/>
  <c r="Q30" i="1"/>
  <c r="J30" i="1"/>
  <c r="Q28" i="1"/>
  <c r="J28" i="1"/>
  <c r="Q27" i="1"/>
  <c r="J27" i="1"/>
  <c r="Q26" i="1"/>
  <c r="Q25" i="1"/>
  <c r="J25" i="1"/>
  <c r="Q24" i="1"/>
  <c r="J24" i="1"/>
  <c r="Q23" i="1"/>
  <c r="Q22" i="1"/>
  <c r="Q21" i="1"/>
  <c r="J21" i="1"/>
  <c r="Q20" i="1"/>
  <c r="J20" i="1"/>
  <c r="Q19" i="1"/>
  <c r="J19" i="1"/>
  <c r="Q18" i="1"/>
  <c r="J18" i="1"/>
  <c r="Q17" i="1"/>
  <c r="J17" i="1"/>
  <c r="Q16" i="1"/>
  <c r="J16" i="1"/>
  <c r="Q15" i="1"/>
  <c r="J15" i="1"/>
  <c r="Q14" i="1"/>
  <c r="J14" i="1"/>
  <c r="Q13" i="1"/>
  <c r="J13" i="1"/>
  <c r="Q12" i="1"/>
  <c r="Q9" i="1"/>
  <c r="J9" i="1"/>
  <c r="Q8" i="1"/>
  <c r="Q7" i="1"/>
  <c r="R53" i="1" l="1"/>
  <c r="L50" i="4" s="1"/>
  <c r="H77" i="1"/>
  <c r="R52" i="1"/>
  <c r="L49" i="4" s="1"/>
  <c r="R58" i="1"/>
  <c r="L55" i="4" s="1"/>
  <c r="J31" i="1"/>
  <c r="R31" i="1" s="1"/>
  <c r="L32" i="4" s="1"/>
  <c r="R64" i="1"/>
  <c r="L63" i="4" s="1"/>
  <c r="J22" i="1"/>
  <c r="R22" i="1" s="1"/>
  <c r="L21" i="4" s="1"/>
  <c r="R32" i="1"/>
  <c r="L33" i="4" s="1"/>
  <c r="R43" i="1"/>
  <c r="L42" i="4" s="1"/>
  <c r="R49" i="1"/>
  <c r="L46" i="4" s="1"/>
  <c r="R8" i="1"/>
  <c r="L8" i="4" s="1"/>
  <c r="R16" i="1"/>
  <c r="R30" i="1"/>
  <c r="L31" i="4" s="1"/>
  <c r="R50" i="1"/>
  <c r="L47" i="4" s="1"/>
  <c r="R38" i="1"/>
  <c r="L38" i="4" s="1"/>
  <c r="R63" i="1"/>
  <c r="L62" i="4" s="1"/>
  <c r="R45" i="1"/>
  <c r="L43" i="4" s="1"/>
  <c r="R47" i="1"/>
  <c r="L45" i="4" s="1"/>
  <c r="R54" i="1"/>
  <c r="L54" i="4" s="1"/>
  <c r="R9" i="1"/>
  <c r="L9" i="4" s="1"/>
  <c r="R17" i="1"/>
  <c r="R19" i="1"/>
  <c r="L18" i="4" s="1"/>
  <c r="R39" i="1"/>
  <c r="L39" i="4" s="1"/>
  <c r="R27" i="1"/>
  <c r="L27" i="4" s="1"/>
  <c r="R13" i="1"/>
  <c r="L12" i="4" s="1"/>
  <c r="R15" i="1"/>
  <c r="L14" i="4" s="1"/>
  <c r="R20" i="1"/>
  <c r="L19" i="4" s="1"/>
  <c r="R24" i="1"/>
  <c r="L23" i="4" s="1"/>
  <c r="R36" i="1"/>
  <c r="L37" i="4" s="1"/>
  <c r="R59" i="1"/>
  <c r="L56" i="4" s="1"/>
  <c r="R66" i="1"/>
  <c r="L65" i="4" s="1"/>
  <c r="R68" i="1"/>
  <c r="L67" i="4" s="1"/>
  <c r="R18" i="1"/>
  <c r="L17" i="4" s="1"/>
  <c r="R28" i="1"/>
  <c r="L28" i="4" s="1"/>
  <c r="R33" i="1"/>
  <c r="L34" i="4" s="1"/>
  <c r="R40" i="1"/>
  <c r="L40" i="4" s="1"/>
  <c r="R46" i="1"/>
  <c r="L44" i="4" s="1"/>
  <c r="R12" i="1"/>
  <c r="L11" i="4" s="1"/>
  <c r="R14" i="1"/>
  <c r="L13" i="4" s="1"/>
  <c r="R21" i="1"/>
  <c r="L20" i="4" s="1"/>
  <c r="R23" i="1"/>
  <c r="L22" i="4" s="1"/>
  <c r="R25" i="1"/>
  <c r="L24" i="4" s="1"/>
  <c r="R26" i="1"/>
  <c r="L26" i="4" s="1"/>
  <c r="R35" i="1"/>
  <c r="L36" i="4" s="1"/>
  <c r="R60" i="1"/>
  <c r="L57" i="4" s="1"/>
  <c r="R62" i="1"/>
  <c r="L61" i="4" s="1"/>
  <c r="R65" i="1"/>
  <c r="L64" i="4" s="1"/>
  <c r="R42" i="1"/>
  <c r="L41" i="4" s="1"/>
  <c r="L15" i="4" l="1"/>
  <c r="L16" i="4"/>
  <c r="S30" i="1"/>
  <c r="S62" i="1"/>
  <c r="R29" i="1"/>
  <c r="L30" i="4" s="1"/>
  <c r="J29" i="1"/>
  <c r="R7" i="1"/>
  <c r="L7" i="4" s="1"/>
</calcChain>
</file>

<file path=xl/sharedStrings.xml><?xml version="1.0" encoding="utf-8"?>
<sst xmlns="http://schemas.openxmlformats.org/spreadsheetml/2006/main" count="495" uniqueCount="130">
  <si>
    <t>แบบรายงานผลการปฏิบัติงานสำหรับผู้บริหารของกรมสุขภาพจิต</t>
  </si>
  <si>
    <t>สถาบันกัลยาณ์ราชนครินทร์ กรมสุขภาพจิต กระทรวงสาธารณสุข</t>
  </si>
  <si>
    <t>ลำดับ</t>
  </si>
  <si>
    <t>กิจกรรม</t>
  </si>
  <si>
    <t>หน่วยนับ</t>
  </si>
  <si>
    <t>6 เดือนแรก</t>
  </si>
  <si>
    <t>6 เดือนหลัง</t>
  </si>
  <si>
    <t>การบริการสุขภาพจิต</t>
  </si>
  <si>
    <t>ก.  งานบริการผู้ป่วยนอก</t>
  </si>
  <si>
    <t>ผู้ป่วยนอกรับการรักษา</t>
  </si>
  <si>
    <t>ครั้ง</t>
  </si>
  <si>
    <t xml:space="preserve"> -  ผู้ป่วยนอกใหม่</t>
  </si>
  <si>
    <t>คน</t>
  </si>
  <si>
    <t xml:space="preserve"> -  ผู้ป่วยนอกเก่า</t>
  </si>
  <si>
    <t>ราย</t>
  </si>
  <si>
    <t>จำนวนผู้ป่วยนอกเฉลี่ยต่อวันทำการ</t>
  </si>
  <si>
    <t>ผู้ป่วยนิติจิตเวช</t>
  </si>
  <si>
    <t>ผู้ป่วยจิตเวชทั่วไป</t>
  </si>
  <si>
    <t>ผู้ป่วยสารเสพติด (เฮโรอีน/ยาบ้า/กาว)</t>
  </si>
  <si>
    <t>ผู้ป่วยสุรา</t>
  </si>
  <si>
    <t>รักษาติดบุหรี่</t>
  </si>
  <si>
    <t>โรคระบบประสาท</t>
  </si>
  <si>
    <t>โรคลมชัก</t>
  </si>
  <si>
    <t>โรคทางกาย</t>
  </si>
  <si>
    <t>ทันตกรรม</t>
  </si>
  <si>
    <t xml:space="preserve">อื่นๆ </t>
  </si>
  <si>
    <t>รวมจำนวนผู้ป่วยนอกทั้งหมด</t>
  </si>
  <si>
    <t>ผู้ป่วยพบแพทย์ *</t>
  </si>
  <si>
    <t xml:space="preserve"> - ผู้ป่วยพบแพทย์รายใหม่ *</t>
  </si>
  <si>
    <t xml:space="preserve"> - ผู้ป่วยพบแพทย์รายเก่า *</t>
  </si>
  <si>
    <t>ผู้ป่วยรับยาเดิม *</t>
  </si>
  <si>
    <t>ผู้ป่วยรับบริการรักษานอกเวลาราชการ</t>
  </si>
  <si>
    <t>การรับผู้ป่วยนอกเพื่อตรวจรักษาต่อ  (Refer)</t>
  </si>
  <si>
    <t>ผู้ป่วยฉุกเฉิน</t>
  </si>
  <si>
    <t>ข.  งานบริการผู้ป่วยใน</t>
  </si>
  <si>
    <t>ยอดยกมาจากเดือนที่แล้ว (ข.1)</t>
  </si>
  <si>
    <t>ผู้ป่วยรับไว้รักษา (ข.2)</t>
  </si>
  <si>
    <t xml:space="preserve">   2.1  รับครั้งแรก</t>
  </si>
  <si>
    <t xml:space="preserve">   2.2  รับครั้งรอง</t>
  </si>
  <si>
    <t>ประเภทผู้ป่วยที่รับไว้รักษา ข.2 (รับไว้ในเดือน) ไม่สะสม</t>
  </si>
  <si>
    <t>ประเภทผู้ป่วยทั้งหมด ข.1+ข.2 (ยกมาจากเดือนที่แล้ว + รับไว้ในเดือน) สะสม</t>
  </si>
  <si>
    <t>รับ Re- Admit  ( 28 วัน )</t>
  </si>
  <si>
    <t>รับ Re- Admit  ( 90 วัน ) *</t>
  </si>
  <si>
    <t>จำนวนวันผู้ป่วยใน</t>
  </si>
  <si>
    <t xml:space="preserve"> 4.1  จำนวนวันผู้ป่วยจำหน่าย</t>
  </si>
  <si>
    <t>วัน</t>
  </si>
  <si>
    <t xml:space="preserve"> 4.2  จำนวนวันผู้ป่วยอยู่ในโรงพยาบาล</t>
  </si>
  <si>
    <t>จำนวนผู้ป่วยจำหน่าย</t>
  </si>
  <si>
    <t>จำนวนผู้ป่วยถึงแก่กรรม</t>
  </si>
  <si>
    <t xml:space="preserve"> -  โรคทางกาย</t>
  </si>
  <si>
    <t xml:space="preserve"> -  Suicide</t>
  </si>
  <si>
    <t>จำนวนผู้ป่วยจำหน่ายโดยสาเหตุการ Refer</t>
  </si>
  <si>
    <t xml:space="preserve"> 7.1  เพื่อไปโรงพยาบาลทางกาย</t>
  </si>
  <si>
    <t xml:space="preserve"> 7.2  เพื่อไปรักษาใกล้บ้าน</t>
  </si>
  <si>
    <t>จำนวนการฟื้นฟูสมรรถภาพผู้ป่วยทั้งหมด</t>
  </si>
  <si>
    <t>ครั้ง/ราย</t>
  </si>
  <si>
    <t xml:space="preserve"> 8.1  ดนตรีบำบัด  (One to five piano)</t>
  </si>
  <si>
    <t>ค.  บริการคลินิกพิเศษ</t>
  </si>
  <si>
    <t>คลินิกส่งเสริมพัฒนาการเด็ก (อายุ18ดือน - 5 ปี)</t>
  </si>
  <si>
    <t>คลินิกเด็กวัยเรียน (อายุ 6 - 12 ปี)</t>
  </si>
  <si>
    <t>คลินิกนิติจิตเวช</t>
  </si>
  <si>
    <t>คลินิกรับรองบุตรบุญธรรมนอกเวลาราชการ</t>
  </si>
  <si>
    <t>คลินิกแพทย์แผนไทย</t>
  </si>
  <si>
    <t xml:space="preserve"> อัตราการครองเตียง</t>
  </si>
  <si>
    <t xml:space="preserve">    - 330 เตียง</t>
  </si>
  <si>
    <t>ร้อยละ</t>
  </si>
  <si>
    <t>***จำนวนวันในเดือน</t>
  </si>
  <si>
    <t>ปี 2556</t>
  </si>
  <si>
    <t>ปี 2557</t>
  </si>
  <si>
    <t xml:space="preserve"> -</t>
  </si>
  <si>
    <t xml:space="preserve"> ผู้ป่วยในเฉลี่ยต่อวัน ***</t>
  </si>
  <si>
    <t>คลีนิกส่งเสริมพัฒนาการเด็ก  (18 เดือนถึง 5ปี)</t>
  </si>
  <si>
    <t>คลินิกจิตเวชเด็กวัยเรียน (6-12 ปี)</t>
  </si>
  <si>
    <t>คลินิกจิตเวชสูงอายุ</t>
  </si>
  <si>
    <t>คลินิกประเมินสภาวะจิตผู้รับบุตรบุญธรรม (ใน/นอกเวลา)</t>
  </si>
  <si>
    <t>คลินิกผู้สูงอายุ (F00-F03,F067)</t>
  </si>
  <si>
    <t xml:space="preserve">                         </t>
  </si>
  <si>
    <t xml:space="preserve">ปี 2558 </t>
  </si>
  <si>
    <t>การรับผู้ป่วยนอกเพื่อตรวจรักษาต่อ  (Refer) (นับรวมสิทธิบัตร และศูนย์ Refer)</t>
  </si>
  <si>
    <t>26/26</t>
  </si>
  <si>
    <t>คลินิกเด็กวัยรุ่น (อายุ 13- 15 ปี)</t>
  </si>
  <si>
    <t>คลินิกจิตเวชวัยรุ่น (13-15 ปี)</t>
  </si>
  <si>
    <t xml:space="preserve"> - </t>
  </si>
  <si>
    <t>รวมทั้งปี</t>
  </si>
  <si>
    <t>รวมจำนวนผู้ป่วยนอกทั้งหมด (ตั้งแต่ B12-B20)</t>
  </si>
  <si>
    <t xml:space="preserve"> ผู้ป่วยในเฉลี่ยต่อวัน ***(คน)</t>
  </si>
  <si>
    <t xml:space="preserve">ปี 2559 </t>
  </si>
  <si>
    <t>0</t>
  </si>
  <si>
    <r>
      <t>ผู้ป่วยนิติจิตเวช (</t>
    </r>
    <r>
      <rPr>
        <sz val="14"/>
        <rFont val="TH SarabunPSK"/>
        <family val="2"/>
      </rPr>
      <t>ถูกนับรวมอยู่ในผู้ป่วยแต่ละประเภทแล้ว</t>
    </r>
    <r>
      <rPr>
        <sz val="14"/>
        <color indexed="10"/>
        <rFont val="TH SarabunPSK"/>
        <family val="2"/>
      </rPr>
      <t>)</t>
    </r>
  </si>
  <si>
    <t>ผู้ป่วยในรวม</t>
  </si>
  <si>
    <t xml:space="preserve"> - โรคทางกาย</t>
  </si>
  <si>
    <t xml:space="preserve"> - Suicide</t>
  </si>
  <si>
    <t xml:space="preserve">ปี 2560 </t>
  </si>
  <si>
    <t>วันทำการ (ในเดือนนั้น)</t>
  </si>
  <si>
    <t>ครั้ง/</t>
  </si>
  <si>
    <t xml:space="preserve"> วันทำการ (ในเดือนนั้น)</t>
  </si>
  <si>
    <t>แบบรายงานผลการปฏิบัติงานสำหรับผู้บริหารของกรมสุขภาพจิต (สจ.รง. 201)</t>
  </si>
  <si>
    <t>ปี 2561</t>
  </si>
  <si>
    <t xml:space="preserve">คลินิกแพทย์แผนจีน </t>
  </si>
  <si>
    <t xml:space="preserve">   - 235 เตียง (เริ่มใช้ พ.ค. 2562)</t>
  </si>
  <si>
    <t>ปี 2562</t>
  </si>
  <si>
    <t>ไม่รวมผู้ป่วย พรบ. ยาเสพติด</t>
  </si>
  <si>
    <t>ผู้ป่วยพ.ร.บ.ฟื้นฟูสมรรถภาพผู้ติดยาและสารเสพติค</t>
  </si>
  <si>
    <t>ผู้ป่วยอายุรกรรม</t>
  </si>
  <si>
    <t>คลินิกพิเศษเฉพาะทางนอกเวลาราชการ (SMC)</t>
  </si>
  <si>
    <t xml:space="preserve">    - 185 เตียง </t>
  </si>
  <si>
    <t xml:space="preserve">    - 235 เตียง</t>
  </si>
  <si>
    <t xml:space="preserve">ค.  บริการคลินิกพิเศษ (นับแยกคลินิก /นับรวมทั้งหมดตามประเภท) </t>
  </si>
  <si>
    <t xml:space="preserve">   - 250 เตียง (เริ่มใช้ มิ.ย. 2563)</t>
  </si>
  <si>
    <t xml:space="preserve">    - 250 เตียง  (ปัจจุบันเริ่ม มิ.ย. 2563)</t>
  </si>
  <si>
    <t>คลินิกแพทย์แผนจีน</t>
  </si>
  <si>
    <t>ประจำปีงบประมาณ  2560-2563</t>
  </si>
  <si>
    <t>ปี 2563</t>
  </si>
  <si>
    <t>ประจำปีงบประมาณ 2564</t>
  </si>
  <si>
    <t xml:space="preserve"> ต.ค.63</t>
  </si>
  <si>
    <t xml:space="preserve"> พย.63</t>
  </si>
  <si>
    <t xml:space="preserve"> ธค.63</t>
  </si>
  <si>
    <t>มค.64</t>
  </si>
  <si>
    <t xml:space="preserve"> กพ.64</t>
  </si>
  <si>
    <t xml:space="preserve"> มีค.64</t>
  </si>
  <si>
    <t xml:space="preserve"> เมย.64</t>
  </si>
  <si>
    <t xml:space="preserve"> พค.64</t>
  </si>
  <si>
    <t xml:space="preserve"> มิย.64</t>
  </si>
  <si>
    <t xml:space="preserve"> กค.64</t>
  </si>
  <si>
    <t xml:space="preserve"> สค.64</t>
  </si>
  <si>
    <t xml:space="preserve"> กย.64</t>
  </si>
  <si>
    <t xml:space="preserve">    - 250 เตียง  (ปัจจัน)</t>
  </si>
  <si>
    <t>ประจำเดือนพฤศจิกายน  พ.ศ.2563 งบประมาณ 2564</t>
  </si>
  <si>
    <t>พฤศจิกายน 2563</t>
  </si>
  <si>
    <t>ปี 2564 ( ณ พ.ย.63)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</si>
</sst>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theme="1"/>
      <name val="Tahoma"/>
      <family val="2"/>
      <scheme val="minor"/>
    </font>
    <font>
      <b/>
      <u/>
      <sz val="14"/>
      <name val="TH SarabunPSK"/>
      <family val="2"/>
    </font>
    <font>
      <sz val="14"/>
      <color indexed="10"/>
      <name val="TH SarabunPSK"/>
      <family val="2"/>
    </font>
    <font>
      <sz val="14"/>
      <name val="Tahoma"/>
      <family val="2"/>
      <scheme val="minor"/>
    </font>
    <font>
      <u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i/>
      <sz val="14"/>
      <name val="TH SarabunPSK"/>
      <family val="2"/>
    </font>
    <font>
      <i/>
      <sz val="14"/>
      <name val="TH SarabunPSK"/>
      <family val="2"/>
    </font>
    <font>
      <b/>
      <sz val="16"/>
      <color rgb="FFFF0000"/>
      <name val="TH SarabunPSK"/>
      <family val="2"/>
    </font>
    <font>
      <sz val="14"/>
      <color theme="5" tint="-0.249977111117893"/>
      <name val="TH SarabunPSK"/>
      <family val="2"/>
    </font>
    <font>
      <b/>
      <sz val="14"/>
      <color theme="5" tint="-0.249977111117893"/>
      <name val="TH SarabunPSK"/>
      <family val="2"/>
    </font>
    <font>
      <sz val="14"/>
      <color theme="5" tint="-0.249977111117893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rgb="FFFF0000"/>
      <name val="Tahoma"/>
      <family val="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</cellStyleXfs>
  <cellXfs count="172">
    <xf numFmtId="0" fontId="0" fillId="0" borderId="0" xfId="0"/>
    <xf numFmtId="0" fontId="4" fillId="0" borderId="4" xfId="1" applyFont="1" applyFill="1" applyBorder="1"/>
    <xf numFmtId="0" fontId="3" fillId="0" borderId="9" xfId="0" applyFont="1" applyFill="1" applyBorder="1"/>
    <xf numFmtId="0" fontId="4" fillId="0" borderId="4" xfId="1" applyFont="1" applyFill="1" applyBorder="1" applyAlignment="1">
      <alignment horizontal="center"/>
    </xf>
    <xf numFmtId="0" fontId="6" fillId="0" borderId="4" xfId="1" applyFont="1" applyFill="1" applyBorder="1"/>
    <xf numFmtId="0" fontId="2" fillId="4" borderId="1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6" xfId="1" applyFont="1" applyFill="1" applyBorder="1"/>
    <xf numFmtId="0" fontId="8" fillId="0" borderId="4" xfId="0" applyFont="1" applyFill="1" applyBorder="1"/>
    <xf numFmtId="0" fontId="4" fillId="0" borderId="0" xfId="0" applyFont="1" applyFill="1" applyBorder="1"/>
    <xf numFmtId="3" fontId="8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3" fillId="0" borderId="0" xfId="0" applyFont="1" applyFill="1"/>
    <xf numFmtId="0" fontId="8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8" fillId="0" borderId="9" xfId="0" applyFont="1" applyFill="1" applyBorder="1" applyAlignment="1">
      <alignment horizontal="center"/>
    </xf>
    <xf numFmtId="0" fontId="14" fillId="0" borderId="9" xfId="0" applyFont="1" applyFill="1" applyBorder="1"/>
    <xf numFmtId="0" fontId="8" fillId="0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0" fontId="11" fillId="0" borderId="4" xfId="0" applyFont="1" applyFill="1" applyBorder="1"/>
    <xf numFmtId="3" fontId="9" fillId="5" borderId="9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13" fillId="0" borderId="0" xfId="0" applyFont="1" applyFill="1" applyBorder="1"/>
    <xf numFmtId="0" fontId="11" fillId="0" borderId="4" xfId="0" applyFont="1" applyFill="1" applyBorder="1" applyAlignment="1">
      <alignment horizontal="center"/>
    </xf>
    <xf numFmtId="3" fontId="13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11" fillId="0" borderId="9" xfId="0" applyFont="1" applyFill="1" applyBorder="1"/>
    <xf numFmtId="0" fontId="17" fillId="0" borderId="0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8" xfId="0" applyFont="1" applyFill="1" applyBorder="1"/>
    <xf numFmtId="0" fontId="11" fillId="0" borderId="6" xfId="0" applyFont="1" applyFill="1" applyBorder="1" applyAlignment="1">
      <alignment horizontal="center"/>
    </xf>
    <xf numFmtId="0" fontId="18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13" fillId="0" borderId="0" xfId="0" applyFont="1" applyFill="1" applyAlignment="1"/>
    <xf numFmtId="0" fontId="8" fillId="0" borderId="9" xfId="0" applyFont="1" applyFill="1" applyBorder="1" applyAlignment="1">
      <alignment horizontal="center"/>
    </xf>
    <xf numFmtId="3" fontId="19" fillId="2" borderId="9" xfId="0" applyNumberFormat="1" applyFont="1" applyFill="1" applyBorder="1" applyAlignment="1">
      <alignment horizontal="center"/>
    </xf>
    <xf numFmtId="0" fontId="16" fillId="0" borderId="0" xfId="0" applyFont="1" applyFill="1" applyAlignment="1"/>
    <xf numFmtId="3" fontId="13" fillId="0" borderId="0" xfId="0" applyNumberFormat="1" applyFont="1" applyFill="1" applyAlignment="1"/>
    <xf numFmtId="0" fontId="8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2" fillId="2" borderId="0" xfId="0" applyFont="1" applyFill="1"/>
    <xf numFmtId="0" fontId="2" fillId="0" borderId="0" xfId="0" applyFont="1" applyFill="1" applyBorder="1"/>
    <xf numFmtId="0" fontId="2" fillId="3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2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5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19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17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17" fontId="3" fillId="7" borderId="2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49" fontId="2" fillId="4" borderId="1" xfId="1" applyNumberFormat="1" applyFont="1" applyFill="1" applyBorder="1" applyAlignment="1">
      <alignment horizontal="center"/>
    </xf>
    <xf numFmtId="3" fontId="4" fillId="0" borderId="4" xfId="1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3" fontId="12" fillId="8" borderId="4" xfId="0" applyNumberFormat="1" applyFont="1" applyFill="1" applyBorder="1" applyAlignment="1">
      <alignment horizontal="center"/>
    </xf>
    <xf numFmtId="3" fontId="12" fillId="8" borderId="6" xfId="0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3" fontId="13" fillId="0" borderId="0" xfId="0" applyNumberFormat="1" applyFont="1" applyFill="1"/>
    <xf numFmtId="0" fontId="21" fillId="0" borderId="0" xfId="0" applyFont="1" applyFill="1"/>
    <xf numFmtId="0" fontId="21" fillId="2" borderId="0" xfId="0" applyFont="1" applyFill="1"/>
    <xf numFmtId="0" fontId="22" fillId="0" borderId="9" xfId="0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/>
    <xf numFmtId="0" fontId="24" fillId="0" borderId="0" xfId="0" applyFont="1" applyFill="1" applyBorder="1"/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/>
    <xf numFmtId="0" fontId="4" fillId="0" borderId="0" xfId="0" applyFont="1" applyAlignment="1">
      <alignment horizontal="center"/>
    </xf>
    <xf numFmtId="3" fontId="12" fillId="8" borderId="4" xfId="0" applyNumberFormat="1" applyFont="1" applyFill="1" applyBorder="1" applyAlignment="1">
      <alignment horizontal="center" vertical="top"/>
    </xf>
    <xf numFmtId="3" fontId="8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3" fontId="12" fillId="2" borderId="9" xfId="0" applyNumberFormat="1" applyFont="1" applyFill="1" applyBorder="1" applyAlignment="1">
      <alignment horizontal="center"/>
    </xf>
    <xf numFmtId="3" fontId="12" fillId="5" borderId="4" xfId="0" applyNumberFormat="1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/>
    <xf numFmtId="3" fontId="12" fillId="5" borderId="9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0" fontId="27" fillId="0" borderId="0" xfId="0" applyFont="1" applyFill="1"/>
    <xf numFmtId="0" fontId="27" fillId="6" borderId="1" xfId="0" applyFont="1" applyFill="1" applyBorder="1" applyAlignment="1">
      <alignment horizontal="center"/>
    </xf>
    <xf numFmtId="17" fontId="27" fillId="6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7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8" fillId="0" borderId="1" xfId="0" applyFont="1" applyBorder="1"/>
    <xf numFmtId="0" fontId="2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wrapText="1"/>
    </xf>
    <xf numFmtId="187" fontId="7" fillId="0" borderId="1" xfId="3" applyNumberFormat="1" applyFont="1" applyBorder="1" applyAlignment="1"/>
    <xf numFmtId="0" fontId="28" fillId="0" borderId="1" xfId="0" applyFont="1" applyFill="1" applyBorder="1"/>
    <xf numFmtId="3" fontId="7" fillId="0" borderId="1" xfId="0" applyNumberFormat="1" applyFont="1" applyFill="1" applyBorder="1" applyAlignment="1"/>
    <xf numFmtId="0" fontId="27" fillId="0" borderId="1" xfId="0" applyFont="1" applyFill="1" applyBorder="1" applyAlignment="1">
      <alignment horizontal="center"/>
    </xf>
    <xf numFmtId="3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/>
    <xf numFmtId="3" fontId="2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/>
    </xf>
    <xf numFmtId="0" fontId="29" fillId="0" borderId="1" xfId="0" applyFont="1" applyFill="1" applyBorder="1"/>
    <xf numFmtId="3" fontId="7" fillId="0" borderId="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/>
    <xf numFmtId="2" fontId="8" fillId="0" borderId="4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7" fillId="0" borderId="11" xfId="0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" fontId="4" fillId="0" borderId="0" xfId="0" applyNumberFormat="1" applyFont="1" applyFill="1" applyBorder="1"/>
    <xf numFmtId="0" fontId="2" fillId="0" borderId="4" xfId="1" applyFont="1" applyFill="1" applyBorder="1"/>
    <xf numFmtId="0" fontId="5" fillId="0" borderId="4" xfId="1" applyFont="1" applyFill="1" applyBorder="1"/>
    <xf numFmtId="4" fontId="7" fillId="9" borderId="2" xfId="0" applyNumberFormat="1" applyFont="1" applyFill="1" applyBorder="1" applyAlignment="1">
      <alignment horizontal="center"/>
    </xf>
    <xf numFmtId="4" fontId="7" fillId="9" borderId="10" xfId="0" applyNumberFormat="1" applyFont="1" applyFill="1" applyBorder="1" applyAlignment="1">
      <alignment horizontal="center"/>
    </xf>
    <xf numFmtId="4" fontId="7" fillId="9" borderId="11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3" fontId="27" fillId="9" borderId="2" xfId="0" applyNumberFormat="1" applyFont="1" applyFill="1" applyBorder="1" applyAlignment="1">
      <alignment horizontal="center"/>
    </xf>
    <xf numFmtId="3" fontId="27" fillId="9" borderId="10" xfId="0" applyNumberFormat="1" applyFont="1" applyFill="1" applyBorder="1" applyAlignment="1">
      <alignment horizontal="center"/>
    </xf>
    <xf numFmtId="3" fontId="27" fillId="9" borderId="1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4">
    <cellStyle name="จุลภาค" xfId="3" builtinId="3"/>
    <cellStyle name="ปกติ" xfId="0" builtinId="0"/>
    <cellStyle name="ปกติ 2" xfId="2" xr:uid="{00000000-0005-0000-0000-000002000000}"/>
    <cellStyle name="ปกติ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AK74"/>
  <sheetViews>
    <sheetView tabSelected="1" zoomScale="90" zoomScaleNormal="90" workbookViewId="0">
      <pane ySplit="4" topLeftCell="A5" activePane="bottomLeft" state="frozen"/>
      <selection pane="bottomLeft" activeCell="I78" sqref="I78"/>
    </sheetView>
  </sheetViews>
  <sheetFormatPr defaultColWidth="9.25" defaultRowHeight="20.100000000000001" customHeight="1" x14ac:dyDescent="0.35"/>
  <cols>
    <col min="1" max="1" width="6.25" style="51" customWidth="1"/>
    <col min="2" max="2" width="36.375" style="51" customWidth="1"/>
    <col min="3" max="3" width="10.625" style="51" customWidth="1"/>
    <col min="4" max="4" width="10.25" style="50" customWidth="1"/>
    <col min="5" max="5" width="10.375" style="50" customWidth="1"/>
    <col min="6" max="6" width="9.5" style="50" customWidth="1"/>
    <col min="7" max="7" width="9.75" style="50" customWidth="1"/>
    <col min="8" max="8" width="9.375" style="50" customWidth="1"/>
    <col min="9" max="9" width="10" style="105" customWidth="1"/>
    <col min="10" max="10" width="10.125" style="108" customWidth="1"/>
    <col min="11" max="11" width="10.875" style="105" customWidth="1"/>
    <col min="12" max="12" width="24.375" style="153" customWidth="1"/>
    <col min="13" max="37" width="9.25" style="53"/>
    <col min="38" max="222" width="9.25" style="51"/>
    <col min="223" max="223" width="5.875" style="51" customWidth="1"/>
    <col min="224" max="224" width="42.25" style="51" bestFit="1" customWidth="1"/>
    <col min="225" max="225" width="7.375" style="51" bestFit="1" customWidth="1"/>
    <col min="226" max="255" width="7" style="51" customWidth="1"/>
    <col min="256" max="478" width="9.25" style="51"/>
    <col min="479" max="479" width="5.875" style="51" customWidth="1"/>
    <col min="480" max="480" width="42.25" style="51" bestFit="1" customWidth="1"/>
    <col min="481" max="481" width="7.375" style="51" bestFit="1" customWidth="1"/>
    <col min="482" max="511" width="7" style="51" customWidth="1"/>
    <col min="512" max="734" width="9.25" style="51"/>
    <col min="735" max="735" width="5.875" style="51" customWidth="1"/>
    <col min="736" max="736" width="42.25" style="51" bestFit="1" customWidth="1"/>
    <col min="737" max="737" width="7.375" style="51" bestFit="1" customWidth="1"/>
    <col min="738" max="767" width="7" style="51" customWidth="1"/>
    <col min="768" max="990" width="9.25" style="51"/>
    <col min="991" max="991" width="5.875" style="51" customWidth="1"/>
    <col min="992" max="992" width="42.25" style="51" bestFit="1" customWidth="1"/>
    <col min="993" max="993" width="7.375" style="51" bestFit="1" customWidth="1"/>
    <col min="994" max="1023" width="7" style="51" customWidth="1"/>
    <col min="1024" max="1246" width="9.25" style="51"/>
    <col min="1247" max="1247" width="5.875" style="51" customWidth="1"/>
    <col min="1248" max="1248" width="42.25" style="51" bestFit="1" customWidth="1"/>
    <col min="1249" max="1249" width="7.375" style="51" bestFit="1" customWidth="1"/>
    <col min="1250" max="1279" width="7" style="51" customWidth="1"/>
    <col min="1280" max="1502" width="9.25" style="51"/>
    <col min="1503" max="1503" width="5.875" style="51" customWidth="1"/>
    <col min="1504" max="1504" width="42.25" style="51" bestFit="1" customWidth="1"/>
    <col min="1505" max="1505" width="7.375" style="51" bestFit="1" customWidth="1"/>
    <col min="1506" max="1535" width="7" style="51" customWidth="1"/>
    <col min="1536" max="1758" width="9.25" style="51"/>
    <col min="1759" max="1759" width="5.875" style="51" customWidth="1"/>
    <col min="1760" max="1760" width="42.25" style="51" bestFit="1" customWidth="1"/>
    <col min="1761" max="1761" width="7.375" style="51" bestFit="1" customWidth="1"/>
    <col min="1762" max="1791" width="7" style="51" customWidth="1"/>
    <col min="1792" max="2014" width="9.25" style="51"/>
    <col min="2015" max="2015" width="5.875" style="51" customWidth="1"/>
    <col min="2016" max="2016" width="42.25" style="51" bestFit="1" customWidth="1"/>
    <col min="2017" max="2017" width="7.375" style="51" bestFit="1" customWidth="1"/>
    <col min="2018" max="2047" width="7" style="51" customWidth="1"/>
    <col min="2048" max="2270" width="9.25" style="51"/>
    <col min="2271" max="2271" width="5.875" style="51" customWidth="1"/>
    <col min="2272" max="2272" width="42.25" style="51" bestFit="1" customWidth="1"/>
    <col min="2273" max="2273" width="7.375" style="51" bestFit="1" customWidth="1"/>
    <col min="2274" max="2303" width="7" style="51" customWidth="1"/>
    <col min="2304" max="2526" width="9.25" style="51"/>
    <col min="2527" max="2527" width="5.875" style="51" customWidth="1"/>
    <col min="2528" max="2528" width="42.25" style="51" bestFit="1" customWidth="1"/>
    <col min="2529" max="2529" width="7.375" style="51" bestFit="1" customWidth="1"/>
    <col min="2530" max="2559" width="7" style="51" customWidth="1"/>
    <col min="2560" max="2782" width="9.25" style="51"/>
    <col min="2783" max="2783" width="5.875" style="51" customWidth="1"/>
    <col min="2784" max="2784" width="42.25" style="51" bestFit="1" customWidth="1"/>
    <col min="2785" max="2785" width="7.375" style="51" bestFit="1" customWidth="1"/>
    <col min="2786" max="2815" width="7" style="51" customWidth="1"/>
    <col min="2816" max="3038" width="9.25" style="51"/>
    <col min="3039" max="3039" width="5.875" style="51" customWidth="1"/>
    <col min="3040" max="3040" width="42.25" style="51" bestFit="1" customWidth="1"/>
    <col min="3041" max="3041" width="7.375" style="51" bestFit="1" customWidth="1"/>
    <col min="3042" max="3071" width="7" style="51" customWidth="1"/>
    <col min="3072" max="3294" width="9.25" style="51"/>
    <col min="3295" max="3295" width="5.875" style="51" customWidth="1"/>
    <col min="3296" max="3296" width="42.25" style="51" bestFit="1" customWidth="1"/>
    <col min="3297" max="3297" width="7.375" style="51" bestFit="1" customWidth="1"/>
    <col min="3298" max="3327" width="7" style="51" customWidth="1"/>
    <col min="3328" max="3550" width="9.25" style="51"/>
    <col min="3551" max="3551" width="5.875" style="51" customWidth="1"/>
    <col min="3552" max="3552" width="42.25" style="51" bestFit="1" customWidth="1"/>
    <col min="3553" max="3553" width="7.375" style="51" bestFit="1" customWidth="1"/>
    <col min="3554" max="3583" width="7" style="51" customWidth="1"/>
    <col min="3584" max="3806" width="9.25" style="51"/>
    <col min="3807" max="3807" width="5.875" style="51" customWidth="1"/>
    <col min="3808" max="3808" width="42.25" style="51" bestFit="1" customWidth="1"/>
    <col min="3809" max="3809" width="7.375" style="51" bestFit="1" customWidth="1"/>
    <col min="3810" max="3839" width="7" style="51" customWidth="1"/>
    <col min="3840" max="4062" width="9.25" style="51"/>
    <col min="4063" max="4063" width="5.875" style="51" customWidth="1"/>
    <col min="4064" max="4064" width="42.25" style="51" bestFit="1" customWidth="1"/>
    <col min="4065" max="4065" width="7.375" style="51" bestFit="1" customWidth="1"/>
    <col min="4066" max="4095" width="7" style="51" customWidth="1"/>
    <col min="4096" max="4318" width="9.25" style="51"/>
    <col min="4319" max="4319" width="5.875" style="51" customWidth="1"/>
    <col min="4320" max="4320" width="42.25" style="51" bestFit="1" customWidth="1"/>
    <col min="4321" max="4321" width="7.375" style="51" bestFit="1" customWidth="1"/>
    <col min="4322" max="4351" width="7" style="51" customWidth="1"/>
    <col min="4352" max="4574" width="9.25" style="51"/>
    <col min="4575" max="4575" width="5.875" style="51" customWidth="1"/>
    <col min="4576" max="4576" width="42.25" style="51" bestFit="1" customWidth="1"/>
    <col min="4577" max="4577" width="7.375" style="51" bestFit="1" customWidth="1"/>
    <col min="4578" max="4607" width="7" style="51" customWidth="1"/>
    <col min="4608" max="4830" width="9.25" style="51"/>
    <col min="4831" max="4831" width="5.875" style="51" customWidth="1"/>
    <col min="4832" max="4832" width="42.25" style="51" bestFit="1" customWidth="1"/>
    <col min="4833" max="4833" width="7.375" style="51" bestFit="1" customWidth="1"/>
    <col min="4834" max="4863" width="7" style="51" customWidth="1"/>
    <col min="4864" max="5086" width="9.25" style="51"/>
    <col min="5087" max="5087" width="5.875" style="51" customWidth="1"/>
    <col min="5088" max="5088" width="42.25" style="51" bestFit="1" customWidth="1"/>
    <col min="5089" max="5089" width="7.375" style="51" bestFit="1" customWidth="1"/>
    <col min="5090" max="5119" width="7" style="51" customWidth="1"/>
    <col min="5120" max="5342" width="9.25" style="51"/>
    <col min="5343" max="5343" width="5.875" style="51" customWidth="1"/>
    <col min="5344" max="5344" width="42.25" style="51" bestFit="1" customWidth="1"/>
    <col min="5345" max="5345" width="7.375" style="51" bestFit="1" customWidth="1"/>
    <col min="5346" max="5375" width="7" style="51" customWidth="1"/>
    <col min="5376" max="5598" width="9.25" style="51"/>
    <col min="5599" max="5599" width="5.875" style="51" customWidth="1"/>
    <col min="5600" max="5600" width="42.25" style="51" bestFit="1" customWidth="1"/>
    <col min="5601" max="5601" width="7.375" style="51" bestFit="1" customWidth="1"/>
    <col min="5602" max="5631" width="7" style="51" customWidth="1"/>
    <col min="5632" max="5854" width="9.25" style="51"/>
    <col min="5855" max="5855" width="5.875" style="51" customWidth="1"/>
    <col min="5856" max="5856" width="42.25" style="51" bestFit="1" customWidth="1"/>
    <col min="5857" max="5857" width="7.375" style="51" bestFit="1" customWidth="1"/>
    <col min="5858" max="5887" width="7" style="51" customWidth="1"/>
    <col min="5888" max="6110" width="9.25" style="51"/>
    <col min="6111" max="6111" width="5.875" style="51" customWidth="1"/>
    <col min="6112" max="6112" width="42.25" style="51" bestFit="1" customWidth="1"/>
    <col min="6113" max="6113" width="7.375" style="51" bestFit="1" customWidth="1"/>
    <col min="6114" max="6143" width="7" style="51" customWidth="1"/>
    <col min="6144" max="6366" width="9.25" style="51"/>
    <col min="6367" max="6367" width="5.875" style="51" customWidth="1"/>
    <col min="6368" max="6368" width="42.25" style="51" bestFit="1" customWidth="1"/>
    <col min="6369" max="6369" width="7.375" style="51" bestFit="1" customWidth="1"/>
    <col min="6370" max="6399" width="7" style="51" customWidth="1"/>
    <col min="6400" max="6622" width="9.25" style="51"/>
    <col min="6623" max="6623" width="5.875" style="51" customWidth="1"/>
    <col min="6624" max="6624" width="42.25" style="51" bestFit="1" customWidth="1"/>
    <col min="6625" max="6625" width="7.375" style="51" bestFit="1" customWidth="1"/>
    <col min="6626" max="6655" width="7" style="51" customWidth="1"/>
    <col min="6656" max="6878" width="9.25" style="51"/>
    <col min="6879" max="6879" width="5.875" style="51" customWidth="1"/>
    <col min="6880" max="6880" width="42.25" style="51" bestFit="1" customWidth="1"/>
    <col min="6881" max="6881" width="7.375" style="51" bestFit="1" customWidth="1"/>
    <col min="6882" max="6911" width="7" style="51" customWidth="1"/>
    <col min="6912" max="7134" width="9.25" style="51"/>
    <col min="7135" max="7135" width="5.875" style="51" customWidth="1"/>
    <col min="7136" max="7136" width="42.25" style="51" bestFit="1" customWidth="1"/>
    <col min="7137" max="7137" width="7.375" style="51" bestFit="1" customWidth="1"/>
    <col min="7138" max="7167" width="7" style="51" customWidth="1"/>
    <col min="7168" max="7390" width="9.25" style="51"/>
    <col min="7391" max="7391" width="5.875" style="51" customWidth="1"/>
    <col min="7392" max="7392" width="42.25" style="51" bestFit="1" customWidth="1"/>
    <col min="7393" max="7393" width="7.375" style="51" bestFit="1" customWidth="1"/>
    <col min="7394" max="7423" width="7" style="51" customWidth="1"/>
    <col min="7424" max="7646" width="9.25" style="51"/>
    <col min="7647" max="7647" width="5.875" style="51" customWidth="1"/>
    <col min="7648" max="7648" width="42.25" style="51" bestFit="1" customWidth="1"/>
    <col min="7649" max="7649" width="7.375" style="51" bestFit="1" customWidth="1"/>
    <col min="7650" max="7679" width="7" style="51" customWidth="1"/>
    <col min="7680" max="7902" width="9.25" style="51"/>
    <col min="7903" max="7903" width="5.875" style="51" customWidth="1"/>
    <col min="7904" max="7904" width="42.25" style="51" bestFit="1" customWidth="1"/>
    <col min="7905" max="7905" width="7.375" style="51" bestFit="1" customWidth="1"/>
    <col min="7906" max="7935" width="7" style="51" customWidth="1"/>
    <col min="7936" max="8158" width="9.25" style="51"/>
    <col min="8159" max="8159" width="5.875" style="51" customWidth="1"/>
    <col min="8160" max="8160" width="42.25" style="51" bestFit="1" customWidth="1"/>
    <col min="8161" max="8161" width="7.375" style="51" bestFit="1" customWidth="1"/>
    <col min="8162" max="8191" width="7" style="51" customWidth="1"/>
    <col min="8192" max="8414" width="9.25" style="51"/>
    <col min="8415" max="8415" width="5.875" style="51" customWidth="1"/>
    <col min="8416" max="8416" width="42.25" style="51" bestFit="1" customWidth="1"/>
    <col min="8417" max="8417" width="7.375" style="51" bestFit="1" customWidth="1"/>
    <col min="8418" max="8447" width="7" style="51" customWidth="1"/>
    <col min="8448" max="8670" width="9.25" style="51"/>
    <col min="8671" max="8671" width="5.875" style="51" customWidth="1"/>
    <col min="8672" max="8672" width="42.25" style="51" bestFit="1" customWidth="1"/>
    <col min="8673" max="8673" width="7.375" style="51" bestFit="1" customWidth="1"/>
    <col min="8674" max="8703" width="7" style="51" customWidth="1"/>
    <col min="8704" max="8926" width="9.25" style="51"/>
    <col min="8927" max="8927" width="5.875" style="51" customWidth="1"/>
    <col min="8928" max="8928" width="42.25" style="51" bestFit="1" customWidth="1"/>
    <col min="8929" max="8929" width="7.375" style="51" bestFit="1" customWidth="1"/>
    <col min="8930" max="8959" width="7" style="51" customWidth="1"/>
    <col min="8960" max="9182" width="9.25" style="51"/>
    <col min="9183" max="9183" width="5.875" style="51" customWidth="1"/>
    <col min="9184" max="9184" width="42.25" style="51" bestFit="1" customWidth="1"/>
    <col min="9185" max="9185" width="7.375" style="51" bestFit="1" customWidth="1"/>
    <col min="9186" max="9215" width="7" style="51" customWidth="1"/>
    <col min="9216" max="9438" width="9.25" style="51"/>
    <col min="9439" max="9439" width="5.875" style="51" customWidth="1"/>
    <col min="9440" max="9440" width="42.25" style="51" bestFit="1" customWidth="1"/>
    <col min="9441" max="9441" width="7.375" style="51" bestFit="1" customWidth="1"/>
    <col min="9442" max="9471" width="7" style="51" customWidth="1"/>
    <col min="9472" max="9694" width="9.25" style="51"/>
    <col min="9695" max="9695" width="5.875" style="51" customWidth="1"/>
    <col min="9696" max="9696" width="42.25" style="51" bestFit="1" customWidth="1"/>
    <col min="9697" max="9697" width="7.375" style="51" bestFit="1" customWidth="1"/>
    <col min="9698" max="9727" width="7" style="51" customWidth="1"/>
    <col min="9728" max="9950" width="9.25" style="51"/>
    <col min="9951" max="9951" width="5.875" style="51" customWidth="1"/>
    <col min="9952" max="9952" width="42.25" style="51" bestFit="1" customWidth="1"/>
    <col min="9953" max="9953" width="7.375" style="51" bestFit="1" customWidth="1"/>
    <col min="9954" max="9983" width="7" style="51" customWidth="1"/>
    <col min="9984" max="10206" width="9.25" style="51"/>
    <col min="10207" max="10207" width="5.875" style="51" customWidth="1"/>
    <col min="10208" max="10208" width="42.25" style="51" bestFit="1" customWidth="1"/>
    <col min="10209" max="10209" width="7.375" style="51" bestFit="1" customWidth="1"/>
    <col min="10210" max="10239" width="7" style="51" customWidth="1"/>
    <col min="10240" max="10462" width="9.25" style="51"/>
    <col min="10463" max="10463" width="5.875" style="51" customWidth="1"/>
    <col min="10464" max="10464" width="42.25" style="51" bestFit="1" customWidth="1"/>
    <col min="10465" max="10465" width="7.375" style="51" bestFit="1" customWidth="1"/>
    <col min="10466" max="10495" width="7" style="51" customWidth="1"/>
    <col min="10496" max="10718" width="9.25" style="51"/>
    <col min="10719" max="10719" width="5.875" style="51" customWidth="1"/>
    <col min="10720" max="10720" width="42.25" style="51" bestFit="1" customWidth="1"/>
    <col min="10721" max="10721" width="7.375" style="51" bestFit="1" customWidth="1"/>
    <col min="10722" max="10751" width="7" style="51" customWidth="1"/>
    <col min="10752" max="10974" width="9.25" style="51"/>
    <col min="10975" max="10975" width="5.875" style="51" customWidth="1"/>
    <col min="10976" max="10976" width="42.25" style="51" bestFit="1" customWidth="1"/>
    <col min="10977" max="10977" width="7.375" style="51" bestFit="1" customWidth="1"/>
    <col min="10978" max="11007" width="7" style="51" customWidth="1"/>
    <col min="11008" max="11230" width="9.25" style="51"/>
    <col min="11231" max="11231" width="5.875" style="51" customWidth="1"/>
    <col min="11232" max="11232" width="42.25" style="51" bestFit="1" customWidth="1"/>
    <col min="11233" max="11233" width="7.375" style="51" bestFit="1" customWidth="1"/>
    <col min="11234" max="11263" width="7" style="51" customWidth="1"/>
    <col min="11264" max="11486" width="9.25" style="51"/>
    <col min="11487" max="11487" width="5.875" style="51" customWidth="1"/>
    <col min="11488" max="11488" width="42.25" style="51" bestFit="1" customWidth="1"/>
    <col min="11489" max="11489" width="7.375" style="51" bestFit="1" customWidth="1"/>
    <col min="11490" max="11519" width="7" style="51" customWidth="1"/>
    <col min="11520" max="11742" width="9.25" style="51"/>
    <col min="11743" max="11743" width="5.875" style="51" customWidth="1"/>
    <col min="11744" max="11744" width="42.25" style="51" bestFit="1" customWidth="1"/>
    <col min="11745" max="11745" width="7.375" style="51" bestFit="1" customWidth="1"/>
    <col min="11746" max="11775" width="7" style="51" customWidth="1"/>
    <col min="11776" max="11998" width="9.25" style="51"/>
    <col min="11999" max="11999" width="5.875" style="51" customWidth="1"/>
    <col min="12000" max="12000" width="42.25" style="51" bestFit="1" customWidth="1"/>
    <col min="12001" max="12001" width="7.375" style="51" bestFit="1" customWidth="1"/>
    <col min="12002" max="12031" width="7" style="51" customWidth="1"/>
    <col min="12032" max="12254" width="9.25" style="51"/>
    <col min="12255" max="12255" width="5.875" style="51" customWidth="1"/>
    <col min="12256" max="12256" width="42.25" style="51" bestFit="1" customWidth="1"/>
    <col min="12257" max="12257" width="7.375" style="51" bestFit="1" customWidth="1"/>
    <col min="12258" max="12287" width="7" style="51" customWidth="1"/>
    <col min="12288" max="12510" width="9.25" style="51"/>
    <col min="12511" max="12511" width="5.875" style="51" customWidth="1"/>
    <col min="12512" max="12512" width="42.25" style="51" bestFit="1" customWidth="1"/>
    <col min="12513" max="12513" width="7.375" style="51" bestFit="1" customWidth="1"/>
    <col min="12514" max="12543" width="7" style="51" customWidth="1"/>
    <col min="12544" max="12766" width="9.25" style="51"/>
    <col min="12767" max="12767" width="5.875" style="51" customWidth="1"/>
    <col min="12768" max="12768" width="42.25" style="51" bestFit="1" customWidth="1"/>
    <col min="12769" max="12769" width="7.375" style="51" bestFit="1" customWidth="1"/>
    <col min="12770" max="12799" width="7" style="51" customWidth="1"/>
    <col min="12800" max="13022" width="9.25" style="51"/>
    <col min="13023" max="13023" width="5.875" style="51" customWidth="1"/>
    <col min="13024" max="13024" width="42.25" style="51" bestFit="1" customWidth="1"/>
    <col min="13025" max="13025" width="7.375" style="51" bestFit="1" customWidth="1"/>
    <col min="13026" max="13055" width="7" style="51" customWidth="1"/>
    <col min="13056" max="13278" width="9.25" style="51"/>
    <col min="13279" max="13279" width="5.875" style="51" customWidth="1"/>
    <col min="13280" max="13280" width="42.25" style="51" bestFit="1" customWidth="1"/>
    <col min="13281" max="13281" width="7.375" style="51" bestFit="1" customWidth="1"/>
    <col min="13282" max="13311" width="7" style="51" customWidth="1"/>
    <col min="13312" max="13534" width="9.25" style="51"/>
    <col min="13535" max="13535" width="5.875" style="51" customWidth="1"/>
    <col min="13536" max="13536" width="42.25" style="51" bestFit="1" customWidth="1"/>
    <col min="13537" max="13537" width="7.375" style="51" bestFit="1" customWidth="1"/>
    <col min="13538" max="13567" width="7" style="51" customWidth="1"/>
    <col min="13568" max="13790" width="9.25" style="51"/>
    <col min="13791" max="13791" width="5.875" style="51" customWidth="1"/>
    <col min="13792" max="13792" width="42.25" style="51" bestFit="1" customWidth="1"/>
    <col min="13793" max="13793" width="7.375" style="51" bestFit="1" customWidth="1"/>
    <col min="13794" max="13823" width="7" style="51" customWidth="1"/>
    <col min="13824" max="14046" width="9.25" style="51"/>
    <col min="14047" max="14047" width="5.875" style="51" customWidth="1"/>
    <col min="14048" max="14048" width="42.25" style="51" bestFit="1" customWidth="1"/>
    <col min="14049" max="14049" width="7.375" style="51" bestFit="1" customWidth="1"/>
    <col min="14050" max="14079" width="7" style="51" customWidth="1"/>
    <col min="14080" max="14302" width="9.25" style="51"/>
    <col min="14303" max="14303" width="5.875" style="51" customWidth="1"/>
    <col min="14304" max="14304" width="42.25" style="51" bestFit="1" customWidth="1"/>
    <col min="14305" max="14305" width="7.375" style="51" bestFit="1" customWidth="1"/>
    <col min="14306" max="14335" width="7" style="51" customWidth="1"/>
    <col min="14336" max="14558" width="9.25" style="51"/>
    <col min="14559" max="14559" width="5.875" style="51" customWidth="1"/>
    <col min="14560" max="14560" width="42.25" style="51" bestFit="1" customWidth="1"/>
    <col min="14561" max="14561" width="7.375" style="51" bestFit="1" customWidth="1"/>
    <col min="14562" max="14591" width="7" style="51" customWidth="1"/>
    <col min="14592" max="14814" width="9.25" style="51"/>
    <col min="14815" max="14815" width="5.875" style="51" customWidth="1"/>
    <col min="14816" max="14816" width="42.25" style="51" bestFit="1" customWidth="1"/>
    <col min="14817" max="14817" width="7.375" style="51" bestFit="1" customWidth="1"/>
    <col min="14818" max="14847" width="7" style="51" customWidth="1"/>
    <col min="14848" max="15070" width="9.25" style="51"/>
    <col min="15071" max="15071" width="5.875" style="51" customWidth="1"/>
    <col min="15072" max="15072" width="42.25" style="51" bestFit="1" customWidth="1"/>
    <col min="15073" max="15073" width="7.375" style="51" bestFit="1" customWidth="1"/>
    <col min="15074" max="15103" width="7" style="51" customWidth="1"/>
    <col min="15104" max="15326" width="9.25" style="51"/>
    <col min="15327" max="15327" width="5.875" style="51" customWidth="1"/>
    <col min="15328" max="15328" width="42.25" style="51" bestFit="1" customWidth="1"/>
    <col min="15329" max="15329" width="7.375" style="51" bestFit="1" customWidth="1"/>
    <col min="15330" max="15359" width="7" style="51" customWidth="1"/>
    <col min="15360" max="15582" width="9.25" style="51"/>
    <col min="15583" max="15583" width="5.875" style="51" customWidth="1"/>
    <col min="15584" max="15584" width="42.25" style="51" bestFit="1" customWidth="1"/>
    <col min="15585" max="15585" width="7.375" style="51" bestFit="1" customWidth="1"/>
    <col min="15586" max="15615" width="7" style="51" customWidth="1"/>
    <col min="15616" max="15838" width="9.25" style="51"/>
    <col min="15839" max="15839" width="5.875" style="51" customWidth="1"/>
    <col min="15840" max="15840" width="42.25" style="51" bestFit="1" customWidth="1"/>
    <col min="15841" max="15841" width="7.375" style="51" bestFit="1" customWidth="1"/>
    <col min="15842" max="15871" width="7" style="51" customWidth="1"/>
    <col min="15872" max="16094" width="9.25" style="51"/>
    <col min="16095" max="16095" width="5.875" style="51" customWidth="1"/>
    <col min="16096" max="16096" width="42.25" style="51" bestFit="1" customWidth="1"/>
    <col min="16097" max="16097" width="7.375" style="51" bestFit="1" customWidth="1"/>
    <col min="16098" max="16127" width="7" style="51" customWidth="1"/>
    <col min="16128" max="16384" width="9.25" style="51"/>
  </cols>
  <sheetData>
    <row r="1" spans="1:37" ht="23.25" customHeight="1" x14ac:dyDescent="0.3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18"/>
      <c r="K1" s="118"/>
      <c r="L1" s="152"/>
    </row>
    <row r="2" spans="1:37" ht="23.25" customHeight="1" x14ac:dyDescent="0.35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18"/>
      <c r="K2" s="118"/>
      <c r="L2" s="152"/>
    </row>
    <row r="3" spans="1:37" ht="25.5" customHeight="1" x14ac:dyDescent="0.35">
      <c r="A3" s="164" t="s">
        <v>111</v>
      </c>
      <c r="B3" s="164"/>
      <c r="C3" s="164"/>
      <c r="D3" s="164"/>
      <c r="E3" s="164"/>
      <c r="F3" s="164"/>
      <c r="G3" s="164"/>
      <c r="H3" s="164"/>
      <c r="I3" s="164"/>
      <c r="J3" s="118"/>
      <c r="K3" s="118"/>
      <c r="L3" s="152"/>
    </row>
    <row r="4" spans="1:37" ht="24.75" customHeight="1" x14ac:dyDescent="0.35">
      <c r="A4" s="119" t="s">
        <v>2</v>
      </c>
      <c r="B4" s="119" t="s">
        <v>3</v>
      </c>
      <c r="C4" s="119" t="s">
        <v>4</v>
      </c>
      <c r="D4" s="120" t="s">
        <v>67</v>
      </c>
      <c r="E4" s="120" t="s">
        <v>68</v>
      </c>
      <c r="F4" s="120" t="s">
        <v>77</v>
      </c>
      <c r="G4" s="120" t="s">
        <v>86</v>
      </c>
      <c r="H4" s="119" t="s">
        <v>92</v>
      </c>
      <c r="I4" s="119" t="s">
        <v>97</v>
      </c>
      <c r="J4" s="119" t="s">
        <v>100</v>
      </c>
      <c r="K4" s="119" t="s">
        <v>112</v>
      </c>
      <c r="L4" s="119" t="s">
        <v>129</v>
      </c>
    </row>
    <row r="5" spans="1:37" ht="21" x14ac:dyDescent="0.35">
      <c r="A5" s="121"/>
      <c r="B5" s="122" t="s">
        <v>7</v>
      </c>
      <c r="C5" s="121"/>
      <c r="D5" s="123"/>
      <c r="E5" s="123"/>
      <c r="F5" s="123"/>
      <c r="G5" s="123"/>
      <c r="H5" s="123"/>
      <c r="I5" s="121"/>
      <c r="J5" s="124"/>
      <c r="K5" s="121"/>
      <c r="L5" s="135"/>
    </row>
    <row r="6" spans="1:37" ht="21" x14ac:dyDescent="0.35">
      <c r="A6" s="121"/>
      <c r="B6" s="125" t="s">
        <v>8</v>
      </c>
      <c r="C6" s="121"/>
      <c r="D6" s="123"/>
      <c r="E6" s="123"/>
      <c r="F6" s="123"/>
      <c r="G6" s="123"/>
      <c r="H6" s="123"/>
      <c r="I6" s="121"/>
      <c r="J6" s="124"/>
      <c r="K6" s="121"/>
      <c r="L6" s="135"/>
    </row>
    <row r="7" spans="1:37" ht="21" x14ac:dyDescent="0.35">
      <c r="A7" s="126">
        <v>1</v>
      </c>
      <c r="B7" s="127" t="s">
        <v>9</v>
      </c>
      <c r="C7" s="121" t="s">
        <v>10</v>
      </c>
      <c r="D7" s="123">
        <v>36612</v>
      </c>
      <c r="E7" s="123">
        <v>41847</v>
      </c>
      <c r="F7" s="123">
        <f>SUM(F8:F9)</f>
        <v>45115</v>
      </c>
      <c r="G7" s="123">
        <v>51124</v>
      </c>
      <c r="H7" s="123">
        <v>55686</v>
      </c>
      <c r="I7" s="123">
        <v>65401</v>
      </c>
      <c r="J7" s="128">
        <v>69684</v>
      </c>
      <c r="K7" s="123">
        <v>69769</v>
      </c>
      <c r="L7" s="136">
        <f>'สจ.รง.201 รวม 12 เดือนปีงบฯ64'!R7</f>
        <v>11825</v>
      </c>
    </row>
    <row r="8" spans="1:37" ht="21" x14ac:dyDescent="0.35">
      <c r="A8" s="126"/>
      <c r="B8" s="127" t="s">
        <v>11</v>
      </c>
      <c r="C8" s="121" t="s">
        <v>12</v>
      </c>
      <c r="D8" s="123">
        <v>3766</v>
      </c>
      <c r="E8" s="123">
        <v>3682</v>
      </c>
      <c r="F8" s="123">
        <v>3864</v>
      </c>
      <c r="G8" s="123">
        <v>3966</v>
      </c>
      <c r="H8" s="123">
        <v>4088</v>
      </c>
      <c r="I8" s="123">
        <v>4896</v>
      </c>
      <c r="J8" s="128">
        <v>5291</v>
      </c>
      <c r="K8" s="123">
        <v>4777</v>
      </c>
      <c r="L8" s="136">
        <f>'สจ.รง.201 รวม 12 เดือนปีงบฯ64'!R8</f>
        <v>857</v>
      </c>
    </row>
    <row r="9" spans="1:37" ht="21" x14ac:dyDescent="0.35">
      <c r="A9" s="126"/>
      <c r="B9" s="127" t="s">
        <v>13</v>
      </c>
      <c r="C9" s="121" t="s">
        <v>14</v>
      </c>
      <c r="D9" s="128">
        <v>32846</v>
      </c>
      <c r="E9" s="128">
        <v>38165</v>
      </c>
      <c r="F9" s="128">
        <v>41251</v>
      </c>
      <c r="G9" s="128">
        <v>47158</v>
      </c>
      <c r="H9" s="123">
        <v>51598</v>
      </c>
      <c r="I9" s="123">
        <v>60505</v>
      </c>
      <c r="J9" s="128">
        <v>64393</v>
      </c>
      <c r="K9" s="123">
        <v>64992</v>
      </c>
      <c r="L9" s="136">
        <f>'สจ.รง.201 รวม 12 เดือนปีงบฯ64'!R9</f>
        <v>10968</v>
      </c>
    </row>
    <row r="10" spans="1:37" ht="21" x14ac:dyDescent="0.35">
      <c r="A10" s="121"/>
      <c r="B10" s="129" t="s">
        <v>15</v>
      </c>
      <c r="C10" s="121" t="s">
        <v>14</v>
      </c>
      <c r="D10" s="128">
        <v>150</v>
      </c>
      <c r="E10" s="128">
        <v>172</v>
      </c>
      <c r="F10" s="128">
        <v>182</v>
      </c>
      <c r="G10" s="128">
        <v>221</v>
      </c>
      <c r="H10" s="123">
        <v>229</v>
      </c>
      <c r="I10" s="121">
        <v>270</v>
      </c>
      <c r="J10" s="128">
        <v>287.95041322314052</v>
      </c>
      <c r="K10" s="123">
        <v>289</v>
      </c>
      <c r="L10" s="136">
        <f>'สจ.รง.201 รวม 12 เดือนปีงบฯ64'!R11</f>
        <v>608</v>
      </c>
    </row>
    <row r="11" spans="1:37" s="55" customFormat="1" ht="21" x14ac:dyDescent="0.35">
      <c r="A11" s="124"/>
      <c r="B11" s="129" t="s">
        <v>16</v>
      </c>
      <c r="C11" s="124" t="s">
        <v>14</v>
      </c>
      <c r="D11" s="128" t="s">
        <v>69</v>
      </c>
      <c r="E11" s="128">
        <v>1602</v>
      </c>
      <c r="F11" s="128">
        <v>1502</v>
      </c>
      <c r="G11" s="128">
        <v>434</v>
      </c>
      <c r="H11" s="128">
        <v>444</v>
      </c>
      <c r="I11" s="124">
        <v>532</v>
      </c>
      <c r="J11" s="128">
        <v>616</v>
      </c>
      <c r="K11" s="128">
        <v>630</v>
      </c>
      <c r="L11" s="154">
        <f>'สจ.รง.201 รวม 12 เดือนปีงบฯ64'!R12</f>
        <v>71</v>
      </c>
      <c r="N11" s="137" t="s">
        <v>101</v>
      </c>
    </row>
    <row r="12" spans="1:37" s="52" customFormat="1" ht="21" x14ac:dyDescent="0.35">
      <c r="A12" s="124"/>
      <c r="B12" s="129" t="s">
        <v>17</v>
      </c>
      <c r="C12" s="124" t="s">
        <v>14</v>
      </c>
      <c r="D12" s="128" t="s">
        <v>69</v>
      </c>
      <c r="E12" s="128">
        <v>30085</v>
      </c>
      <c r="F12" s="128">
        <v>32256</v>
      </c>
      <c r="G12" s="128">
        <v>35596</v>
      </c>
      <c r="H12" s="123">
        <v>36652</v>
      </c>
      <c r="I12" s="123">
        <v>41315</v>
      </c>
      <c r="J12" s="128">
        <v>45343</v>
      </c>
      <c r="K12" s="123">
        <v>47632</v>
      </c>
      <c r="L12" s="136">
        <f>'สจ.รง.201 รวม 12 เดือนปีงบฯ64'!R13</f>
        <v>7917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7" s="52" customFormat="1" ht="21" x14ac:dyDescent="0.35">
      <c r="A13" s="124"/>
      <c r="B13" s="129" t="s">
        <v>18</v>
      </c>
      <c r="C13" s="124" t="s">
        <v>14</v>
      </c>
      <c r="D13" s="128" t="s">
        <v>69</v>
      </c>
      <c r="E13" s="128">
        <v>1325</v>
      </c>
      <c r="F13" s="128">
        <v>1263</v>
      </c>
      <c r="G13" s="128">
        <v>1496</v>
      </c>
      <c r="H13" s="123">
        <v>2017</v>
      </c>
      <c r="I13" s="123">
        <v>2311</v>
      </c>
      <c r="J13" s="128">
        <v>2502</v>
      </c>
      <c r="K13" s="123">
        <v>2520</v>
      </c>
      <c r="L13" s="136">
        <f>'สจ.รง.201 รวม 12 เดือนปีงบฯ64'!R14</f>
        <v>385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7" s="52" customFormat="1" ht="21" x14ac:dyDescent="0.35">
      <c r="A14" s="124"/>
      <c r="B14" s="129" t="s">
        <v>19</v>
      </c>
      <c r="C14" s="124" t="s">
        <v>14</v>
      </c>
      <c r="D14" s="128" t="s">
        <v>69</v>
      </c>
      <c r="E14" s="124">
        <v>951</v>
      </c>
      <c r="F14" s="128">
        <v>1058</v>
      </c>
      <c r="G14" s="128">
        <v>1005</v>
      </c>
      <c r="H14" s="123">
        <v>880</v>
      </c>
      <c r="I14" s="121">
        <v>821</v>
      </c>
      <c r="J14" s="128">
        <v>994</v>
      </c>
      <c r="K14" s="123">
        <v>808</v>
      </c>
      <c r="L14" s="136">
        <f>'สจ.รง.201 รวม 12 เดือนปีงบฯ64'!R15</f>
        <v>136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7" s="52" customFormat="1" ht="21" x14ac:dyDescent="0.35">
      <c r="A15" s="124"/>
      <c r="B15" s="129" t="s">
        <v>20</v>
      </c>
      <c r="C15" s="124" t="s">
        <v>14</v>
      </c>
      <c r="D15" s="128" t="s">
        <v>69</v>
      </c>
      <c r="E15" s="128" t="s">
        <v>69</v>
      </c>
      <c r="F15" s="128">
        <v>24</v>
      </c>
      <c r="G15" s="128">
        <v>23</v>
      </c>
      <c r="H15" s="123">
        <v>18</v>
      </c>
      <c r="I15" s="121">
        <v>15</v>
      </c>
      <c r="J15" s="128">
        <v>28</v>
      </c>
      <c r="K15" s="123">
        <v>27</v>
      </c>
      <c r="L15" s="136">
        <f>'สจ.รง.201 รวม 12 เดือนปีงบฯ64'!R16</f>
        <v>5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7" s="52" customFormat="1" ht="21" x14ac:dyDescent="0.35">
      <c r="A16" s="124"/>
      <c r="B16" s="129" t="s">
        <v>21</v>
      </c>
      <c r="C16" s="124" t="s">
        <v>14</v>
      </c>
      <c r="D16" s="128" t="s">
        <v>69</v>
      </c>
      <c r="E16" s="128" t="s">
        <v>69</v>
      </c>
      <c r="F16" s="128">
        <v>528</v>
      </c>
      <c r="G16" s="128">
        <v>104</v>
      </c>
      <c r="H16" s="123">
        <v>1960</v>
      </c>
      <c r="I16" s="123">
        <v>4222</v>
      </c>
      <c r="J16" s="128">
        <v>4666</v>
      </c>
      <c r="K16" s="123">
        <v>4101</v>
      </c>
      <c r="L16" s="136">
        <f>'สจ.รง.201 รวม 12 เดือนปีงบฯ64'!R16</f>
        <v>5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7" s="52" customFormat="1" ht="21" x14ac:dyDescent="0.35">
      <c r="A17" s="124"/>
      <c r="B17" s="129" t="s">
        <v>22</v>
      </c>
      <c r="C17" s="124" t="s">
        <v>14</v>
      </c>
      <c r="D17" s="128" t="s">
        <v>69</v>
      </c>
      <c r="E17" s="128" t="s">
        <v>69</v>
      </c>
      <c r="F17" s="128">
        <v>74</v>
      </c>
      <c r="G17" s="128">
        <v>107</v>
      </c>
      <c r="H17" s="123">
        <v>111</v>
      </c>
      <c r="I17" s="121">
        <v>182</v>
      </c>
      <c r="J17" s="128">
        <v>127</v>
      </c>
      <c r="K17" s="123">
        <v>86</v>
      </c>
      <c r="L17" s="136">
        <f>'สจ.รง.201 รวม 12 เดือนปีงบฯ64'!R18</f>
        <v>12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s="52" customFormat="1" ht="21" x14ac:dyDescent="0.35">
      <c r="A18" s="124"/>
      <c r="B18" s="129" t="s">
        <v>23</v>
      </c>
      <c r="C18" s="124" t="s">
        <v>14</v>
      </c>
      <c r="D18" s="128" t="s">
        <v>69</v>
      </c>
      <c r="E18" s="128">
        <v>7884</v>
      </c>
      <c r="F18" s="128">
        <v>6656</v>
      </c>
      <c r="G18" s="128">
        <v>9458</v>
      </c>
      <c r="H18" s="123">
        <v>10215</v>
      </c>
      <c r="I18" s="123">
        <v>11721</v>
      </c>
      <c r="J18" s="128">
        <v>11589</v>
      </c>
      <c r="K18" s="123">
        <v>10021</v>
      </c>
      <c r="L18" s="136">
        <f>'สจ.รง.201 รวม 12 เดือนปีงบฯ64'!R19</f>
        <v>1927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1:37" s="52" customFormat="1" ht="21" x14ac:dyDescent="0.35">
      <c r="A19" s="124"/>
      <c r="B19" s="129" t="s">
        <v>24</v>
      </c>
      <c r="C19" s="124" t="s">
        <v>14</v>
      </c>
      <c r="D19" s="128" t="s">
        <v>69</v>
      </c>
      <c r="E19" s="128" t="s">
        <v>69</v>
      </c>
      <c r="F19" s="128">
        <v>2219</v>
      </c>
      <c r="G19" s="128">
        <v>2129</v>
      </c>
      <c r="H19" s="123">
        <v>2221</v>
      </c>
      <c r="I19" s="123">
        <v>2553</v>
      </c>
      <c r="J19" s="128">
        <v>2625</v>
      </c>
      <c r="K19" s="123">
        <v>2165</v>
      </c>
      <c r="L19" s="136">
        <f>'สจ.รง.201 รวม 12 เดือนปีงบฯ64'!R20</f>
        <v>437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1:37" s="52" customFormat="1" ht="21" x14ac:dyDescent="0.35">
      <c r="A20" s="124"/>
      <c r="B20" s="129" t="s">
        <v>25</v>
      </c>
      <c r="C20" s="124" t="s">
        <v>14</v>
      </c>
      <c r="D20" s="128" t="s">
        <v>69</v>
      </c>
      <c r="E20" s="128" t="s">
        <v>69</v>
      </c>
      <c r="F20" s="128">
        <v>1077</v>
      </c>
      <c r="G20" s="128">
        <v>1206</v>
      </c>
      <c r="H20" s="123">
        <v>1612</v>
      </c>
      <c r="I20" s="123">
        <v>2261</v>
      </c>
      <c r="J20" s="128">
        <v>1810</v>
      </c>
      <c r="K20" s="123">
        <v>2409</v>
      </c>
      <c r="L20" s="136">
        <f>'สจ.รง.201 รวม 12 เดือนปีงบฯ64'!R21</f>
        <v>364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2" customFormat="1" ht="21" x14ac:dyDescent="0.35">
      <c r="A21" s="124"/>
      <c r="B21" s="129" t="s">
        <v>26</v>
      </c>
      <c r="C21" s="124" t="s">
        <v>14</v>
      </c>
      <c r="D21" s="128" t="s">
        <v>69</v>
      </c>
      <c r="E21" s="128" t="s">
        <v>69</v>
      </c>
      <c r="F21" s="128">
        <v>45155</v>
      </c>
      <c r="G21" s="128">
        <v>51124</v>
      </c>
      <c r="H21" s="123">
        <v>55686</v>
      </c>
      <c r="I21" s="123">
        <v>65401</v>
      </c>
      <c r="J21" s="128">
        <v>69684</v>
      </c>
      <c r="K21" s="123">
        <v>69769</v>
      </c>
      <c r="L21" s="136">
        <f>'สจ.รง.201 รวม 12 เดือนปีงบฯ64'!R22</f>
        <v>11825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1:37" s="52" customFormat="1" ht="21" x14ac:dyDescent="0.35">
      <c r="A22" s="124"/>
      <c r="B22" s="129" t="s">
        <v>27</v>
      </c>
      <c r="C22" s="124" t="s">
        <v>10</v>
      </c>
      <c r="D22" s="128" t="s">
        <v>69</v>
      </c>
      <c r="E22" s="128">
        <v>36268</v>
      </c>
      <c r="F22" s="128">
        <v>44822</v>
      </c>
      <c r="G22" s="128">
        <v>50930</v>
      </c>
      <c r="H22" s="123">
        <v>52372</v>
      </c>
      <c r="I22" s="123">
        <v>65401</v>
      </c>
      <c r="J22" s="128">
        <v>64927</v>
      </c>
      <c r="K22" s="123">
        <v>68859</v>
      </c>
      <c r="L22" s="136">
        <f>'สจ.รง.201 รวม 12 เดือนปีงบฯ64'!R23</f>
        <v>11825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1:37" s="52" customFormat="1" ht="21" x14ac:dyDescent="0.35">
      <c r="A23" s="124"/>
      <c r="B23" s="129" t="s">
        <v>28</v>
      </c>
      <c r="C23" s="124" t="s">
        <v>12</v>
      </c>
      <c r="D23" s="128" t="s">
        <v>69</v>
      </c>
      <c r="E23" s="128">
        <v>3306</v>
      </c>
      <c r="F23" s="128">
        <v>3870</v>
      </c>
      <c r="G23" s="128">
        <v>3966</v>
      </c>
      <c r="H23" s="123">
        <v>4088</v>
      </c>
      <c r="I23" s="121">
        <v>4896</v>
      </c>
      <c r="J23" s="128">
        <v>5291</v>
      </c>
      <c r="K23" s="123">
        <v>4867</v>
      </c>
      <c r="L23" s="136">
        <f>'สจ.รง.201 รวม 12 เดือนปีงบฯ64'!R24</f>
        <v>857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37" s="52" customFormat="1" ht="21" x14ac:dyDescent="0.35">
      <c r="A24" s="124"/>
      <c r="B24" s="129" t="s">
        <v>29</v>
      </c>
      <c r="C24" s="124" t="s">
        <v>10</v>
      </c>
      <c r="D24" s="128" t="s">
        <v>69</v>
      </c>
      <c r="E24" s="128">
        <v>32961</v>
      </c>
      <c r="F24" s="128">
        <v>40952</v>
      </c>
      <c r="G24" s="128">
        <v>46964</v>
      </c>
      <c r="H24" s="123">
        <v>48284</v>
      </c>
      <c r="I24" s="121">
        <v>60505</v>
      </c>
      <c r="J24" s="128">
        <v>59636</v>
      </c>
      <c r="K24" s="123">
        <v>63992</v>
      </c>
      <c r="L24" s="136">
        <f>'สจ.รง.201 รวม 12 เดือนปีงบฯ64'!R25</f>
        <v>10968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37" s="52" customFormat="1" ht="21" x14ac:dyDescent="0.35">
      <c r="A25" s="124"/>
      <c r="B25" s="129" t="s">
        <v>30</v>
      </c>
      <c r="C25" s="124" t="s">
        <v>10</v>
      </c>
      <c r="D25" s="128" t="s">
        <v>69</v>
      </c>
      <c r="E25" s="128">
        <v>1176</v>
      </c>
      <c r="F25" s="128">
        <v>299</v>
      </c>
      <c r="G25" s="128">
        <v>187</v>
      </c>
      <c r="H25" s="123">
        <v>324</v>
      </c>
      <c r="I25" s="121">
        <v>0</v>
      </c>
      <c r="J25" s="128">
        <v>0</v>
      </c>
      <c r="K25" s="123">
        <v>0</v>
      </c>
      <c r="L25" s="135">
        <v>0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1:37" ht="22.5" customHeight="1" x14ac:dyDescent="0.35">
      <c r="A26" s="130">
        <v>2</v>
      </c>
      <c r="B26" s="131" t="s">
        <v>31</v>
      </c>
      <c r="C26" s="124" t="s">
        <v>10</v>
      </c>
      <c r="D26" s="128">
        <v>1048</v>
      </c>
      <c r="E26" s="128">
        <v>1049</v>
      </c>
      <c r="F26" s="128">
        <v>1222</v>
      </c>
      <c r="G26" s="128">
        <v>1233</v>
      </c>
      <c r="H26" s="123">
        <v>1688</v>
      </c>
      <c r="I26" s="121">
        <v>2041</v>
      </c>
      <c r="J26" s="128">
        <v>1975</v>
      </c>
      <c r="K26" s="123">
        <v>2111</v>
      </c>
      <c r="L26" s="136">
        <f>'สจ.รง.201 รวม 12 เดือนปีงบฯ64'!R26</f>
        <v>346</v>
      </c>
    </row>
    <row r="27" spans="1:37" ht="20.25" customHeight="1" x14ac:dyDescent="0.35">
      <c r="A27" s="130">
        <v>3</v>
      </c>
      <c r="B27" s="131" t="s">
        <v>78</v>
      </c>
      <c r="C27" s="124" t="s">
        <v>10</v>
      </c>
      <c r="D27" s="128">
        <v>11759</v>
      </c>
      <c r="E27" s="128">
        <v>6643</v>
      </c>
      <c r="F27" s="128">
        <v>15815</v>
      </c>
      <c r="G27" s="128">
        <v>17608</v>
      </c>
      <c r="H27" s="123">
        <v>21262</v>
      </c>
      <c r="I27" s="132">
        <v>25237</v>
      </c>
      <c r="J27" s="128">
        <v>26812</v>
      </c>
      <c r="K27" s="123">
        <v>30483</v>
      </c>
      <c r="L27" s="136">
        <f>'สจ.รง.201 รวม 12 เดือนปีงบฯ64'!R27</f>
        <v>5372</v>
      </c>
    </row>
    <row r="28" spans="1:37" ht="21" x14ac:dyDescent="0.35">
      <c r="A28" s="124">
        <v>4</v>
      </c>
      <c r="B28" s="129" t="s">
        <v>33</v>
      </c>
      <c r="C28" s="124" t="s">
        <v>10</v>
      </c>
      <c r="D28" s="128">
        <v>751</v>
      </c>
      <c r="E28" s="128">
        <v>783</v>
      </c>
      <c r="F28" s="128">
        <v>985</v>
      </c>
      <c r="G28" s="128">
        <v>724</v>
      </c>
      <c r="H28" s="123">
        <v>992</v>
      </c>
      <c r="I28" s="121">
        <v>970</v>
      </c>
      <c r="J28" s="128">
        <v>127</v>
      </c>
      <c r="K28" s="123">
        <v>1678</v>
      </c>
      <c r="L28" s="136">
        <f>'สจ.รง.201 รวม 12 เดือนปีงบฯ64'!R28</f>
        <v>356</v>
      </c>
    </row>
    <row r="29" spans="1:37" ht="21" x14ac:dyDescent="0.35">
      <c r="A29" s="124"/>
      <c r="B29" s="133" t="s">
        <v>34</v>
      </c>
      <c r="C29" s="124"/>
      <c r="D29" s="128"/>
      <c r="E29" s="134"/>
      <c r="F29" s="128"/>
      <c r="G29" s="128"/>
      <c r="H29" s="123"/>
      <c r="I29" s="121"/>
      <c r="J29" s="124"/>
      <c r="K29" s="121"/>
      <c r="L29" s="135"/>
    </row>
    <row r="30" spans="1:37" s="54" customFormat="1" ht="21" x14ac:dyDescent="0.35">
      <c r="A30" s="124"/>
      <c r="B30" s="133" t="s">
        <v>89</v>
      </c>
      <c r="C30" s="135"/>
      <c r="D30" s="136">
        <f t="shared" ref="D30:H30" si="0">SUM(D31:D32)</f>
        <v>3498</v>
      </c>
      <c r="E30" s="136">
        <f t="shared" si="0"/>
        <v>3618</v>
      </c>
      <c r="F30" s="136">
        <f t="shared" si="0"/>
        <v>3825</v>
      </c>
      <c r="G30" s="136">
        <f t="shared" si="0"/>
        <v>3959</v>
      </c>
      <c r="H30" s="136">
        <f t="shared" si="0"/>
        <v>4414</v>
      </c>
      <c r="I30" s="136">
        <f>SUM(I31:I32)</f>
        <v>4729</v>
      </c>
      <c r="J30" s="136">
        <f>SUM(J31:J32)</f>
        <v>4959</v>
      </c>
      <c r="K30" s="136">
        <v>5033</v>
      </c>
      <c r="L30" s="136">
        <f>'สจ.รง.201 รวม 12 เดือนปีงบฯ64'!R29</f>
        <v>874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ht="21" x14ac:dyDescent="0.35">
      <c r="A31" s="124">
        <v>1</v>
      </c>
      <c r="B31" s="137" t="s">
        <v>35</v>
      </c>
      <c r="C31" s="135" t="s">
        <v>12</v>
      </c>
      <c r="D31" s="128">
        <v>1903</v>
      </c>
      <c r="E31" s="128">
        <v>1807</v>
      </c>
      <c r="F31" s="128">
        <v>1771</v>
      </c>
      <c r="G31" s="128">
        <v>1785</v>
      </c>
      <c r="H31" s="123">
        <v>2153</v>
      </c>
      <c r="I31" s="121">
        <v>2311</v>
      </c>
      <c r="J31" s="128">
        <v>2429</v>
      </c>
      <c r="K31" s="123">
        <v>2487</v>
      </c>
      <c r="L31" s="136">
        <f>'สจ.รง.201 รวม 12 เดือนปีงบฯ64'!R30</f>
        <v>434</v>
      </c>
    </row>
    <row r="32" spans="1:37" ht="21" x14ac:dyDescent="0.35">
      <c r="A32" s="135">
        <v>2</v>
      </c>
      <c r="B32" s="137" t="s">
        <v>36</v>
      </c>
      <c r="C32" s="135" t="s">
        <v>10</v>
      </c>
      <c r="D32" s="136">
        <v>1595</v>
      </c>
      <c r="E32" s="136">
        <v>1811</v>
      </c>
      <c r="F32" s="136">
        <v>2054</v>
      </c>
      <c r="G32" s="136">
        <v>2174</v>
      </c>
      <c r="H32" s="138">
        <v>2261</v>
      </c>
      <c r="I32" s="126">
        <v>2418</v>
      </c>
      <c r="J32" s="136">
        <v>2530</v>
      </c>
      <c r="K32" s="138">
        <v>2546</v>
      </c>
      <c r="L32" s="136">
        <f>'สจ.รง.201 รวม 12 เดือนปีงบฯ64'!R31</f>
        <v>440</v>
      </c>
    </row>
    <row r="33" spans="1:37" ht="21" x14ac:dyDescent="0.35">
      <c r="A33" s="124"/>
      <c r="B33" s="137" t="s">
        <v>37</v>
      </c>
      <c r="C33" s="135" t="s">
        <v>12</v>
      </c>
      <c r="D33" s="128">
        <v>885</v>
      </c>
      <c r="E33" s="128">
        <v>925</v>
      </c>
      <c r="F33" s="128">
        <v>944</v>
      </c>
      <c r="G33" s="128">
        <v>1040</v>
      </c>
      <c r="H33" s="123">
        <v>1158</v>
      </c>
      <c r="I33" s="121">
        <v>1136</v>
      </c>
      <c r="J33" s="128">
        <v>1203</v>
      </c>
      <c r="K33" s="123">
        <v>1172</v>
      </c>
      <c r="L33" s="136">
        <f>'สจ.รง.201 รวม 12 เดือนปีงบฯ64'!R32</f>
        <v>219</v>
      </c>
    </row>
    <row r="34" spans="1:37" ht="21" x14ac:dyDescent="0.35">
      <c r="A34" s="124"/>
      <c r="B34" s="137" t="s">
        <v>38</v>
      </c>
      <c r="C34" s="135" t="s">
        <v>10</v>
      </c>
      <c r="D34" s="128">
        <v>710</v>
      </c>
      <c r="E34" s="128">
        <v>886</v>
      </c>
      <c r="F34" s="128">
        <v>1110</v>
      </c>
      <c r="G34" s="128">
        <v>1134</v>
      </c>
      <c r="H34" s="123">
        <v>1103</v>
      </c>
      <c r="I34" s="121">
        <v>1282</v>
      </c>
      <c r="J34" s="128">
        <v>1327</v>
      </c>
      <c r="K34" s="123">
        <v>1374</v>
      </c>
      <c r="L34" s="136">
        <f>'สจ.รง.201 รวม 12 เดือนปีงบฯ64'!R33</f>
        <v>221</v>
      </c>
    </row>
    <row r="35" spans="1:37" s="97" customFormat="1" ht="21" x14ac:dyDescent="0.35">
      <c r="A35" s="124"/>
      <c r="B35" s="137" t="s">
        <v>70</v>
      </c>
      <c r="C35" s="135" t="s">
        <v>14</v>
      </c>
      <c r="D35" s="139">
        <v>154</v>
      </c>
      <c r="E35" s="139">
        <v>149</v>
      </c>
      <c r="F35" s="139">
        <v>150</v>
      </c>
      <c r="G35" s="139">
        <v>148</v>
      </c>
      <c r="H35" s="128">
        <v>182</v>
      </c>
      <c r="I35" s="124">
        <v>192</v>
      </c>
      <c r="J35" s="128">
        <v>200</v>
      </c>
      <c r="K35" s="128">
        <v>210</v>
      </c>
      <c r="L35" s="136">
        <f>'สจ.รง.201 รวม 12 เดือนปีงบฯ64'!R34</f>
        <v>430</v>
      </c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</row>
    <row r="36" spans="1:37" ht="21" x14ac:dyDescent="0.35">
      <c r="A36" s="124"/>
      <c r="B36" s="129" t="s">
        <v>39</v>
      </c>
      <c r="C36" s="124"/>
      <c r="D36" s="128">
        <f>SUM(D37:D40)</f>
        <v>1595</v>
      </c>
      <c r="E36" s="128">
        <f>SUM(E37:E40)</f>
        <v>1811</v>
      </c>
      <c r="F36" s="128">
        <f>SUM(F37:F40)</f>
        <v>2201</v>
      </c>
      <c r="G36" s="128">
        <v>2174</v>
      </c>
      <c r="H36" s="123">
        <v>1115</v>
      </c>
      <c r="I36" s="123">
        <v>1187</v>
      </c>
      <c r="J36" s="128">
        <v>2525</v>
      </c>
      <c r="K36" s="123">
        <v>2546</v>
      </c>
      <c r="L36" s="136">
        <f>'สจ.รง.201 รวม 12 เดือนปีงบฯ64'!R35</f>
        <v>440</v>
      </c>
    </row>
    <row r="37" spans="1:37" s="55" customFormat="1" ht="21" x14ac:dyDescent="0.35">
      <c r="A37" s="124"/>
      <c r="B37" s="129" t="s">
        <v>16</v>
      </c>
      <c r="C37" s="124" t="s">
        <v>12</v>
      </c>
      <c r="D37" s="128">
        <v>140</v>
      </c>
      <c r="E37" s="128">
        <v>92</v>
      </c>
      <c r="F37" s="128">
        <v>120</v>
      </c>
      <c r="G37" s="128">
        <v>122</v>
      </c>
      <c r="H37" s="128">
        <v>127</v>
      </c>
      <c r="I37" s="124">
        <v>95</v>
      </c>
      <c r="J37" s="128">
        <v>129</v>
      </c>
      <c r="K37" s="128">
        <v>65</v>
      </c>
      <c r="L37" s="136">
        <f>'สจ.รง.201 รวม 12 เดือนปีงบฯ64'!R36</f>
        <v>12</v>
      </c>
    </row>
    <row r="38" spans="1:37" s="55" customFormat="1" ht="21" x14ac:dyDescent="0.35">
      <c r="A38" s="124"/>
      <c r="B38" s="129" t="s">
        <v>17</v>
      </c>
      <c r="C38" s="124" t="s">
        <v>12</v>
      </c>
      <c r="D38" s="128">
        <v>1115</v>
      </c>
      <c r="E38" s="128">
        <v>1352</v>
      </c>
      <c r="F38" s="128">
        <v>1694</v>
      </c>
      <c r="G38" s="128">
        <v>1639</v>
      </c>
      <c r="H38" s="128">
        <v>1608</v>
      </c>
      <c r="I38" s="124">
        <v>1697</v>
      </c>
      <c r="J38" s="128">
        <v>1744</v>
      </c>
      <c r="K38" s="128">
        <v>1791</v>
      </c>
      <c r="L38" s="136">
        <f>'สจ.รง.201 รวม 12 เดือนปีงบฯ64'!R38</f>
        <v>321</v>
      </c>
    </row>
    <row r="39" spans="1:37" s="55" customFormat="1" ht="21" x14ac:dyDescent="0.35">
      <c r="A39" s="124"/>
      <c r="B39" s="129" t="s">
        <v>18</v>
      </c>
      <c r="C39" s="124" t="s">
        <v>12</v>
      </c>
      <c r="D39" s="128">
        <v>218</v>
      </c>
      <c r="E39" s="128">
        <v>225</v>
      </c>
      <c r="F39" s="128">
        <v>213</v>
      </c>
      <c r="G39" s="128">
        <v>280</v>
      </c>
      <c r="H39" s="128">
        <v>388</v>
      </c>
      <c r="I39" s="124">
        <v>520</v>
      </c>
      <c r="J39" s="128">
        <v>545</v>
      </c>
      <c r="K39" s="128">
        <v>592</v>
      </c>
      <c r="L39" s="136">
        <f>'สจ.รง.201 รวม 12 เดือนปีงบฯ64'!R39</f>
        <v>97</v>
      </c>
    </row>
    <row r="40" spans="1:37" s="55" customFormat="1" ht="21" x14ac:dyDescent="0.35">
      <c r="A40" s="124"/>
      <c r="B40" s="129" t="s">
        <v>19</v>
      </c>
      <c r="C40" s="124" t="s">
        <v>12</v>
      </c>
      <c r="D40" s="128">
        <v>122</v>
      </c>
      <c r="E40" s="128">
        <v>142</v>
      </c>
      <c r="F40" s="128">
        <v>174</v>
      </c>
      <c r="G40" s="128">
        <v>133</v>
      </c>
      <c r="H40" s="128">
        <v>136</v>
      </c>
      <c r="I40" s="124">
        <v>106</v>
      </c>
      <c r="J40" s="128">
        <v>106</v>
      </c>
      <c r="K40" s="128">
        <v>75</v>
      </c>
      <c r="L40" s="136">
        <f>'สจ.รง.201 รวม 12 เดือนปีงบฯ64'!R40</f>
        <v>7</v>
      </c>
    </row>
    <row r="41" spans="1:37" s="56" customFormat="1" ht="21" x14ac:dyDescent="0.35">
      <c r="A41" s="124"/>
      <c r="B41" s="129" t="s">
        <v>40</v>
      </c>
      <c r="C41" s="124" t="s">
        <v>14</v>
      </c>
      <c r="D41" s="139">
        <v>3498</v>
      </c>
      <c r="E41" s="139">
        <v>3618</v>
      </c>
      <c r="F41" s="128">
        <v>3369</v>
      </c>
      <c r="G41" s="128">
        <v>3959</v>
      </c>
      <c r="H41" s="128">
        <v>4414</v>
      </c>
      <c r="I41" s="140">
        <v>4729</v>
      </c>
      <c r="J41" s="128">
        <v>4954</v>
      </c>
      <c r="K41" s="140">
        <v>5033</v>
      </c>
      <c r="L41" s="136">
        <f>'สจ.รง.201 รวม 12 เดือนปีงบฯ64'!R42</f>
        <v>874</v>
      </c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1:37" s="55" customFormat="1" ht="21" x14ac:dyDescent="0.35">
      <c r="A42" s="124"/>
      <c r="B42" s="129" t="s">
        <v>16</v>
      </c>
      <c r="C42" s="124" t="s">
        <v>14</v>
      </c>
      <c r="D42" s="139" t="s">
        <v>69</v>
      </c>
      <c r="E42" s="128">
        <v>305</v>
      </c>
      <c r="F42" s="128">
        <v>336</v>
      </c>
      <c r="G42" s="128">
        <v>322</v>
      </c>
      <c r="H42" s="128">
        <v>419</v>
      </c>
      <c r="I42" s="124">
        <v>312</v>
      </c>
      <c r="J42" s="128">
        <v>445</v>
      </c>
      <c r="K42" s="128">
        <v>270</v>
      </c>
      <c r="L42" s="136">
        <f>'สจ.รง.201 รวม 12 เดือนปีงบฯ64'!R43</f>
        <v>39</v>
      </c>
    </row>
    <row r="43" spans="1:37" s="55" customFormat="1" ht="21" x14ac:dyDescent="0.35">
      <c r="A43" s="124"/>
      <c r="B43" s="129" t="s">
        <v>17</v>
      </c>
      <c r="C43" s="124" t="s">
        <v>14</v>
      </c>
      <c r="D43" s="139" t="s">
        <v>69</v>
      </c>
      <c r="E43" s="128">
        <v>2662</v>
      </c>
      <c r="F43" s="128">
        <v>2739</v>
      </c>
      <c r="G43" s="128">
        <v>2911</v>
      </c>
      <c r="H43" s="128">
        <v>3014</v>
      </c>
      <c r="I43" s="124">
        <v>3300</v>
      </c>
      <c r="J43" s="128">
        <v>3315</v>
      </c>
      <c r="K43" s="128">
        <v>3429</v>
      </c>
      <c r="L43" s="136">
        <f>'สจ.รง.201 รวม 12 เดือนปีงบฯ64'!R45</f>
        <v>631</v>
      </c>
    </row>
    <row r="44" spans="1:37" s="55" customFormat="1" ht="21" x14ac:dyDescent="0.35">
      <c r="A44" s="124"/>
      <c r="B44" s="129" t="s">
        <v>18</v>
      </c>
      <c r="C44" s="124" t="s">
        <v>14</v>
      </c>
      <c r="D44" s="139" t="s">
        <v>69</v>
      </c>
      <c r="E44" s="128">
        <v>410</v>
      </c>
      <c r="F44" s="128">
        <v>329</v>
      </c>
      <c r="G44" s="128">
        <v>512</v>
      </c>
      <c r="H44" s="128">
        <v>726</v>
      </c>
      <c r="I44" s="124">
        <v>949</v>
      </c>
      <c r="J44" s="128">
        <v>1018</v>
      </c>
      <c r="K44" s="128">
        <v>1091</v>
      </c>
      <c r="L44" s="136">
        <f>'สจ.รง.201 รวม 12 เดือนปีงบฯ64'!R46</f>
        <v>185</v>
      </c>
    </row>
    <row r="45" spans="1:37" s="55" customFormat="1" ht="21" x14ac:dyDescent="0.35">
      <c r="A45" s="124"/>
      <c r="B45" s="129" t="s">
        <v>19</v>
      </c>
      <c r="C45" s="124" t="s">
        <v>14</v>
      </c>
      <c r="D45" s="139" t="s">
        <v>69</v>
      </c>
      <c r="E45" s="128">
        <v>241</v>
      </c>
      <c r="F45" s="128">
        <v>274</v>
      </c>
      <c r="G45" s="128">
        <v>214</v>
      </c>
      <c r="H45" s="128">
        <v>255</v>
      </c>
      <c r="I45" s="124">
        <v>168</v>
      </c>
      <c r="J45" s="128">
        <v>175</v>
      </c>
      <c r="K45" s="128">
        <v>135</v>
      </c>
      <c r="L45" s="136">
        <f>'สจ.รง.201 รวม 12 เดือนปีงบฯ64'!R47</f>
        <v>10</v>
      </c>
    </row>
    <row r="46" spans="1:37" s="53" customFormat="1" ht="21" x14ac:dyDescent="0.35">
      <c r="A46" s="124">
        <v>3</v>
      </c>
      <c r="B46" s="129" t="s">
        <v>41</v>
      </c>
      <c r="C46" s="124" t="s">
        <v>10</v>
      </c>
      <c r="D46" s="128">
        <v>55</v>
      </c>
      <c r="E46" s="128">
        <v>48</v>
      </c>
      <c r="F46" s="139">
        <v>93</v>
      </c>
      <c r="G46" s="139">
        <v>78</v>
      </c>
      <c r="H46" s="124">
        <v>63</v>
      </c>
      <c r="I46" s="124">
        <v>67</v>
      </c>
      <c r="J46" s="128">
        <v>83</v>
      </c>
      <c r="K46" s="128">
        <v>76</v>
      </c>
      <c r="L46" s="136">
        <f>'สจ.รง.201 รวม 12 เดือนปีงบฯ64'!R49</f>
        <v>11</v>
      </c>
    </row>
    <row r="47" spans="1:37" s="52" customFormat="1" ht="21" x14ac:dyDescent="0.35">
      <c r="A47" s="124"/>
      <c r="B47" s="129" t="s">
        <v>42</v>
      </c>
      <c r="C47" s="124" t="s">
        <v>10</v>
      </c>
      <c r="D47" s="139" t="s">
        <v>69</v>
      </c>
      <c r="E47" s="128">
        <v>103</v>
      </c>
      <c r="F47" s="139">
        <v>171</v>
      </c>
      <c r="G47" s="139">
        <v>159</v>
      </c>
      <c r="H47" s="121">
        <v>147</v>
      </c>
      <c r="I47" s="121">
        <v>148</v>
      </c>
      <c r="J47" s="128">
        <v>158</v>
      </c>
      <c r="K47" s="123">
        <v>161</v>
      </c>
      <c r="L47" s="136">
        <f>'สจ.รง.201 รวม 12 เดือนปีงบฯ64'!R50</f>
        <v>27</v>
      </c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1:37" ht="21" x14ac:dyDescent="0.35">
      <c r="A48" s="124">
        <v>4</v>
      </c>
      <c r="B48" s="129" t="s">
        <v>43</v>
      </c>
      <c r="C48" s="124"/>
      <c r="D48" s="128"/>
      <c r="E48" s="128"/>
      <c r="F48" s="139"/>
      <c r="G48" s="139"/>
      <c r="H48" s="123"/>
      <c r="I48" s="121"/>
      <c r="J48" s="124"/>
      <c r="K48" s="121"/>
      <c r="L48" s="135"/>
    </row>
    <row r="49" spans="1:12" ht="21" customHeight="1" x14ac:dyDescent="0.35">
      <c r="A49" s="124"/>
      <c r="B49" s="129" t="s">
        <v>44</v>
      </c>
      <c r="C49" s="124" t="s">
        <v>45</v>
      </c>
      <c r="D49" s="128">
        <v>57600</v>
      </c>
      <c r="E49" s="128">
        <v>55229</v>
      </c>
      <c r="F49" s="139">
        <v>54448</v>
      </c>
      <c r="G49" s="139">
        <v>56296</v>
      </c>
      <c r="H49" s="139">
        <v>64662</v>
      </c>
      <c r="I49" s="123">
        <v>69082</v>
      </c>
      <c r="J49" s="128">
        <v>71783</v>
      </c>
      <c r="K49" s="123">
        <v>78674</v>
      </c>
      <c r="L49" s="136">
        <f>'สจ.รง.201 รวม 12 เดือนปีงบฯ64'!R52</f>
        <v>13523</v>
      </c>
    </row>
    <row r="50" spans="1:12" ht="21" x14ac:dyDescent="0.35">
      <c r="A50" s="124"/>
      <c r="B50" s="129" t="s">
        <v>46</v>
      </c>
      <c r="C50" s="124" t="s">
        <v>45</v>
      </c>
      <c r="D50" s="128">
        <v>56075</v>
      </c>
      <c r="E50" s="128">
        <v>54171</v>
      </c>
      <c r="F50" s="139">
        <v>55225</v>
      </c>
      <c r="G50" s="139">
        <v>54135</v>
      </c>
      <c r="H50" s="139">
        <v>66288</v>
      </c>
      <c r="I50" s="123">
        <v>69782</v>
      </c>
      <c r="J50" s="128">
        <v>73023</v>
      </c>
      <c r="K50" s="123">
        <v>73755</v>
      </c>
      <c r="L50" s="136">
        <f>'สจ.รง.201 รวม 12 เดือนปีงบฯ64'!R53</f>
        <v>13094</v>
      </c>
    </row>
    <row r="51" spans="1:12" s="53" customFormat="1" ht="21" x14ac:dyDescent="0.35">
      <c r="A51" s="124">
        <v>5</v>
      </c>
      <c r="B51" s="129" t="s">
        <v>48</v>
      </c>
      <c r="C51" s="124" t="s">
        <v>12</v>
      </c>
      <c r="D51" s="128">
        <v>1</v>
      </c>
      <c r="E51" s="128">
        <v>1</v>
      </c>
      <c r="F51" s="139">
        <v>0</v>
      </c>
      <c r="G51" s="139">
        <v>1</v>
      </c>
      <c r="H51" s="139">
        <v>2</v>
      </c>
      <c r="I51" s="124">
        <v>0</v>
      </c>
      <c r="J51" s="128">
        <v>1</v>
      </c>
      <c r="K51" s="128">
        <v>0</v>
      </c>
      <c r="L51" s="136">
        <f>'สจ.รง.201 รวม 12 เดือนปีงบฯ64'!R55</f>
        <v>0</v>
      </c>
    </row>
    <row r="52" spans="1:12" s="53" customFormat="1" ht="21" x14ac:dyDescent="0.35">
      <c r="A52" s="124"/>
      <c r="B52" s="129" t="s">
        <v>90</v>
      </c>
      <c r="C52" s="124" t="s">
        <v>12</v>
      </c>
      <c r="D52" s="128">
        <v>1</v>
      </c>
      <c r="E52" s="128">
        <v>1</v>
      </c>
      <c r="F52" s="139">
        <v>0</v>
      </c>
      <c r="G52" s="139">
        <v>1</v>
      </c>
      <c r="H52" s="139">
        <v>2</v>
      </c>
      <c r="I52" s="124">
        <v>0</v>
      </c>
      <c r="J52" s="128">
        <v>1</v>
      </c>
      <c r="K52" s="128">
        <v>0</v>
      </c>
      <c r="L52" s="136">
        <f>'สจ.รง.201 รวม 12 เดือนปีงบฯ64'!R56</f>
        <v>0</v>
      </c>
    </row>
    <row r="53" spans="1:12" s="53" customFormat="1" ht="20.25" customHeight="1" x14ac:dyDescent="0.35">
      <c r="A53" s="124"/>
      <c r="B53" s="129" t="s">
        <v>91</v>
      </c>
      <c r="C53" s="124" t="s">
        <v>12</v>
      </c>
      <c r="D53" s="128">
        <v>0</v>
      </c>
      <c r="E53" s="128">
        <v>0</v>
      </c>
      <c r="F53" s="139">
        <v>0</v>
      </c>
      <c r="G53" s="139">
        <v>0</v>
      </c>
      <c r="H53" s="139">
        <v>0</v>
      </c>
      <c r="I53" s="124">
        <v>0</v>
      </c>
      <c r="J53" s="124">
        <v>0</v>
      </c>
      <c r="K53" s="124">
        <v>0</v>
      </c>
      <c r="L53" s="136">
        <f>'สจ.รง.201 รวม 12 เดือนปีงบฯ64'!R57</f>
        <v>0</v>
      </c>
    </row>
    <row r="54" spans="1:12" ht="21" customHeight="1" x14ac:dyDescent="0.35">
      <c r="A54" s="124">
        <v>6</v>
      </c>
      <c r="B54" s="129" t="s">
        <v>47</v>
      </c>
      <c r="C54" s="124" t="s">
        <v>12</v>
      </c>
      <c r="D54" s="128">
        <v>1616</v>
      </c>
      <c r="E54" s="128">
        <v>1799</v>
      </c>
      <c r="F54" s="139">
        <v>2045</v>
      </c>
      <c r="G54" s="139">
        <v>2169</v>
      </c>
      <c r="H54" s="139">
        <v>2248</v>
      </c>
      <c r="I54" s="123">
        <v>2396</v>
      </c>
      <c r="J54" s="128">
        <v>2516</v>
      </c>
      <c r="K54" s="123">
        <v>2535</v>
      </c>
      <c r="L54" s="136">
        <f>'สจ.รง.201 รวม 12 เดือนปีงบฯ64'!R54</f>
        <v>445</v>
      </c>
    </row>
    <row r="55" spans="1:12" ht="21" x14ac:dyDescent="0.35">
      <c r="A55" s="124">
        <v>7</v>
      </c>
      <c r="B55" s="129" t="s">
        <v>51</v>
      </c>
      <c r="C55" s="124" t="s">
        <v>10</v>
      </c>
      <c r="D55" s="135">
        <f t="shared" ref="D55:J55" si="1">SUM(D56:D57)</f>
        <v>652</v>
      </c>
      <c r="E55" s="135">
        <f t="shared" si="1"/>
        <v>651</v>
      </c>
      <c r="F55" s="135">
        <f t="shared" si="1"/>
        <v>783</v>
      </c>
      <c r="G55" s="135">
        <f t="shared" si="1"/>
        <v>746</v>
      </c>
      <c r="H55" s="135">
        <f t="shared" si="1"/>
        <v>719</v>
      </c>
      <c r="I55" s="135">
        <f t="shared" si="1"/>
        <v>834</v>
      </c>
      <c r="J55" s="135">
        <f t="shared" si="1"/>
        <v>874</v>
      </c>
      <c r="K55" s="136">
        <v>896</v>
      </c>
      <c r="L55" s="136">
        <f>'สจ.รง.201 รวม 12 เดือนปีงบฯ64'!R58</f>
        <v>162</v>
      </c>
    </row>
    <row r="56" spans="1:12" ht="21" x14ac:dyDescent="0.35">
      <c r="A56" s="124"/>
      <c r="B56" s="129" t="s">
        <v>52</v>
      </c>
      <c r="C56" s="124" t="s">
        <v>10</v>
      </c>
      <c r="D56" s="128">
        <v>46</v>
      </c>
      <c r="E56" s="128">
        <v>49</v>
      </c>
      <c r="F56" s="128">
        <v>67</v>
      </c>
      <c r="G56" s="128">
        <v>47</v>
      </c>
      <c r="H56" s="123">
        <v>77</v>
      </c>
      <c r="I56" s="121">
        <v>45</v>
      </c>
      <c r="J56" s="128">
        <v>69</v>
      </c>
      <c r="K56" s="123">
        <v>63</v>
      </c>
      <c r="L56" s="136">
        <f>'สจ.รง.201 รวม 12 เดือนปีงบฯ64'!R59</f>
        <v>9</v>
      </c>
    </row>
    <row r="57" spans="1:12" ht="21" x14ac:dyDescent="0.35">
      <c r="A57" s="124"/>
      <c r="B57" s="129" t="s">
        <v>53</v>
      </c>
      <c r="C57" s="124" t="s">
        <v>10</v>
      </c>
      <c r="D57" s="128">
        <v>606</v>
      </c>
      <c r="E57" s="128">
        <v>602</v>
      </c>
      <c r="F57" s="128">
        <v>716</v>
      </c>
      <c r="G57" s="128">
        <v>699</v>
      </c>
      <c r="H57" s="123">
        <v>642</v>
      </c>
      <c r="I57" s="121">
        <v>789</v>
      </c>
      <c r="J57" s="128">
        <v>805</v>
      </c>
      <c r="K57" s="123">
        <v>833</v>
      </c>
      <c r="L57" s="136">
        <f>'สจ.รง.201 รวม 12 เดือนปีงบฯ64'!R60</f>
        <v>153</v>
      </c>
    </row>
    <row r="58" spans="1:12" ht="21" x14ac:dyDescent="0.35">
      <c r="A58" s="124">
        <v>8</v>
      </c>
      <c r="B58" s="129" t="s">
        <v>54</v>
      </c>
      <c r="C58" s="124" t="s">
        <v>55</v>
      </c>
      <c r="D58" s="139" t="s">
        <v>69</v>
      </c>
      <c r="E58" s="139" t="s">
        <v>69</v>
      </c>
      <c r="F58" s="141" t="s">
        <v>79</v>
      </c>
      <c r="G58" s="141" t="s">
        <v>87</v>
      </c>
      <c r="H58" s="123">
        <v>0</v>
      </c>
      <c r="I58" s="121">
        <v>0</v>
      </c>
      <c r="J58" s="124">
        <v>0</v>
      </c>
      <c r="K58" s="121">
        <v>0</v>
      </c>
      <c r="L58" s="135">
        <v>0</v>
      </c>
    </row>
    <row r="59" spans="1:12" ht="21" x14ac:dyDescent="0.35">
      <c r="A59" s="124"/>
      <c r="B59" s="129" t="s">
        <v>56</v>
      </c>
      <c r="C59" s="124" t="s">
        <v>55</v>
      </c>
      <c r="D59" s="139" t="s">
        <v>69</v>
      </c>
      <c r="E59" s="128">
        <v>6</v>
      </c>
      <c r="F59" s="142" t="s">
        <v>79</v>
      </c>
      <c r="G59" s="142" t="s">
        <v>87</v>
      </c>
      <c r="H59" s="123">
        <v>0</v>
      </c>
      <c r="I59" s="121">
        <v>0</v>
      </c>
      <c r="J59" s="124">
        <v>0</v>
      </c>
      <c r="K59" s="121">
        <v>0</v>
      </c>
      <c r="L59" s="135">
        <v>0</v>
      </c>
    </row>
    <row r="60" spans="1:12" ht="21" x14ac:dyDescent="0.35">
      <c r="A60" s="124"/>
      <c r="B60" s="143" t="s">
        <v>107</v>
      </c>
      <c r="C60" s="124"/>
      <c r="D60" s="128"/>
      <c r="E60" s="128"/>
      <c r="F60" s="128"/>
      <c r="G60" s="128"/>
      <c r="H60" s="123"/>
      <c r="I60" s="121"/>
      <c r="J60" s="124"/>
      <c r="K60" s="121"/>
      <c r="L60" s="135"/>
    </row>
    <row r="61" spans="1:12" s="53" customFormat="1" ht="21" x14ac:dyDescent="0.35">
      <c r="A61" s="124">
        <v>1</v>
      </c>
      <c r="B61" s="129" t="s">
        <v>71</v>
      </c>
      <c r="C61" s="124" t="s">
        <v>14</v>
      </c>
      <c r="D61" s="139" t="s">
        <v>69</v>
      </c>
      <c r="E61" s="139" t="s">
        <v>69</v>
      </c>
      <c r="F61" s="139">
        <v>35</v>
      </c>
      <c r="G61" s="139">
        <v>128</v>
      </c>
      <c r="H61" s="128">
        <v>196</v>
      </c>
      <c r="I61" s="124">
        <v>455</v>
      </c>
      <c r="J61" s="128">
        <v>281</v>
      </c>
      <c r="K61" s="128">
        <v>286</v>
      </c>
      <c r="L61" s="136">
        <f>'สจ.รง.201 รวม 12 เดือนปีงบฯ64'!R62</f>
        <v>47</v>
      </c>
    </row>
    <row r="62" spans="1:12" s="53" customFormat="1" ht="21" x14ac:dyDescent="0.35">
      <c r="A62" s="124">
        <v>2</v>
      </c>
      <c r="B62" s="129" t="s">
        <v>72</v>
      </c>
      <c r="C62" s="124" t="s">
        <v>14</v>
      </c>
      <c r="D62" s="139" t="s">
        <v>69</v>
      </c>
      <c r="E62" s="139" t="s">
        <v>69</v>
      </c>
      <c r="F62" s="139">
        <v>432</v>
      </c>
      <c r="G62" s="139">
        <v>1024</v>
      </c>
      <c r="H62" s="128">
        <v>961</v>
      </c>
      <c r="I62" s="124">
        <v>2331</v>
      </c>
      <c r="J62" s="128">
        <v>2698</v>
      </c>
      <c r="K62" s="128">
        <v>2485</v>
      </c>
      <c r="L62" s="136">
        <f>'สจ.รง.201 รวม 12 เดือนปีงบฯ64'!R63</f>
        <v>469</v>
      </c>
    </row>
    <row r="63" spans="1:12" s="53" customFormat="1" ht="21" x14ac:dyDescent="0.35">
      <c r="A63" s="124">
        <v>3</v>
      </c>
      <c r="B63" s="129" t="s">
        <v>81</v>
      </c>
      <c r="C63" s="124" t="s">
        <v>14</v>
      </c>
      <c r="D63" s="139" t="s">
        <v>69</v>
      </c>
      <c r="E63" s="139" t="s">
        <v>69</v>
      </c>
      <c r="F63" s="139">
        <v>632</v>
      </c>
      <c r="G63" s="139">
        <v>781</v>
      </c>
      <c r="H63" s="128">
        <v>668</v>
      </c>
      <c r="I63" s="124">
        <v>1126</v>
      </c>
      <c r="J63" s="128">
        <v>1209</v>
      </c>
      <c r="K63" s="128">
        <v>1251</v>
      </c>
      <c r="L63" s="136">
        <f>'สจ.รง.201 รวม 12 เดือนปีงบฯ64'!R64</f>
        <v>468</v>
      </c>
    </row>
    <row r="64" spans="1:12" s="53" customFormat="1" ht="21" x14ac:dyDescent="0.35">
      <c r="A64" s="124">
        <v>4</v>
      </c>
      <c r="B64" s="129" t="s">
        <v>73</v>
      </c>
      <c r="C64" s="124" t="s">
        <v>14</v>
      </c>
      <c r="D64" s="139" t="s">
        <v>69</v>
      </c>
      <c r="E64" s="139" t="s">
        <v>69</v>
      </c>
      <c r="F64" s="139">
        <v>536</v>
      </c>
      <c r="G64" s="139">
        <v>1153</v>
      </c>
      <c r="H64" s="128">
        <v>1149</v>
      </c>
      <c r="I64" s="124">
        <v>1397</v>
      </c>
      <c r="J64" s="128">
        <v>796</v>
      </c>
      <c r="K64" s="128">
        <v>907</v>
      </c>
      <c r="L64" s="136">
        <f>'สจ.รง.201 รวม 12 เดือนปีงบฯ64'!R65</f>
        <v>189</v>
      </c>
    </row>
    <row r="65" spans="1:12" s="53" customFormat="1" ht="21" x14ac:dyDescent="0.35">
      <c r="A65" s="124">
        <v>5</v>
      </c>
      <c r="B65" s="129" t="s">
        <v>60</v>
      </c>
      <c r="C65" s="124" t="s">
        <v>14</v>
      </c>
      <c r="D65" s="139" t="s">
        <v>69</v>
      </c>
      <c r="E65" s="139" t="s">
        <v>69</v>
      </c>
      <c r="F65" s="139">
        <v>728</v>
      </c>
      <c r="G65" s="139">
        <v>434</v>
      </c>
      <c r="H65" s="128">
        <v>524</v>
      </c>
      <c r="I65" s="124">
        <v>533</v>
      </c>
      <c r="J65" s="128">
        <v>616</v>
      </c>
      <c r="K65" s="128">
        <v>663</v>
      </c>
      <c r="L65" s="136">
        <f>'สจ.รง.201 รวม 12 เดือนปีงบฯ64'!R66</f>
        <v>71</v>
      </c>
    </row>
    <row r="66" spans="1:12" s="53" customFormat="1" ht="21" x14ac:dyDescent="0.35">
      <c r="A66" s="124">
        <v>6</v>
      </c>
      <c r="B66" s="129" t="s">
        <v>74</v>
      </c>
      <c r="C66" s="124" t="s">
        <v>10</v>
      </c>
      <c r="D66" s="139" t="s">
        <v>69</v>
      </c>
      <c r="E66" s="139" t="s">
        <v>69</v>
      </c>
      <c r="F66" s="139">
        <v>0.19444444444444445</v>
      </c>
      <c r="G66" s="139">
        <v>19</v>
      </c>
      <c r="H66" s="128">
        <v>15</v>
      </c>
      <c r="I66" s="124">
        <v>18</v>
      </c>
      <c r="J66" s="128">
        <v>20</v>
      </c>
      <c r="K66" s="128">
        <v>0</v>
      </c>
      <c r="L66" s="136">
        <f>'สจ.รง.201 รวม 12 เดือนปีงบฯ64'!R67</f>
        <v>0</v>
      </c>
    </row>
    <row r="67" spans="1:12" s="53" customFormat="1" ht="21" x14ac:dyDescent="0.35">
      <c r="A67" s="124">
        <v>7</v>
      </c>
      <c r="B67" s="129" t="s">
        <v>62</v>
      </c>
      <c r="C67" s="124" t="s">
        <v>10</v>
      </c>
      <c r="D67" s="139" t="s">
        <v>82</v>
      </c>
      <c r="E67" s="139">
        <v>5062</v>
      </c>
      <c r="F67" s="139">
        <v>3755</v>
      </c>
      <c r="G67" s="139">
        <v>8254</v>
      </c>
      <c r="H67" s="128">
        <v>13495</v>
      </c>
      <c r="I67" s="124">
        <v>16239</v>
      </c>
      <c r="J67" s="128">
        <v>17286</v>
      </c>
      <c r="K67" s="128">
        <v>15278</v>
      </c>
      <c r="L67" s="136">
        <f>'สจ.รง.201 รวม 12 เดือนปีงบฯ64'!R68</f>
        <v>2095</v>
      </c>
    </row>
    <row r="68" spans="1:12" s="53" customFormat="1" ht="21" x14ac:dyDescent="0.35">
      <c r="A68" s="124">
        <v>8</v>
      </c>
      <c r="B68" s="129" t="s">
        <v>110</v>
      </c>
      <c r="C68" s="124" t="s">
        <v>10</v>
      </c>
      <c r="D68" s="139" t="s">
        <v>82</v>
      </c>
      <c r="E68" s="139" t="s">
        <v>82</v>
      </c>
      <c r="F68" s="139" t="s">
        <v>82</v>
      </c>
      <c r="G68" s="139" t="s">
        <v>82</v>
      </c>
      <c r="H68" s="139" t="s">
        <v>82</v>
      </c>
      <c r="I68" s="139" t="s">
        <v>82</v>
      </c>
      <c r="J68" s="139" t="s">
        <v>82</v>
      </c>
      <c r="K68" s="128">
        <v>2523</v>
      </c>
      <c r="L68" s="136">
        <f>'สจ.รง.201 รวม 12 เดือนปีงบฯ64'!R69</f>
        <v>384</v>
      </c>
    </row>
    <row r="69" spans="1:12" ht="18" customHeight="1" x14ac:dyDescent="0.35">
      <c r="A69" s="124"/>
      <c r="B69" s="143" t="s">
        <v>63</v>
      </c>
      <c r="C69" s="124"/>
      <c r="D69" s="144"/>
      <c r="E69" s="144"/>
      <c r="F69" s="144"/>
      <c r="G69" s="128"/>
      <c r="H69" s="121"/>
      <c r="I69" s="121"/>
      <c r="J69" s="124"/>
      <c r="K69" s="121"/>
      <c r="L69" s="135"/>
    </row>
    <row r="70" spans="1:12" ht="21.75" customHeight="1" x14ac:dyDescent="0.35">
      <c r="A70" s="129"/>
      <c r="B70" s="129" t="s">
        <v>64</v>
      </c>
      <c r="C70" s="124" t="s">
        <v>65</v>
      </c>
      <c r="D70" s="145">
        <v>46.55</v>
      </c>
      <c r="E70" s="145">
        <v>44.97</v>
      </c>
      <c r="F70" s="124">
        <v>45.24</v>
      </c>
      <c r="G70" s="124">
        <v>44.82</v>
      </c>
      <c r="H70" s="121">
        <v>55.04</v>
      </c>
      <c r="I70" s="121">
        <v>57.93</v>
      </c>
      <c r="J70" s="124">
        <v>60.63</v>
      </c>
      <c r="K70" s="146">
        <v>60.63</v>
      </c>
      <c r="L70" s="136">
        <f>'สจ.รง.201 รวม 12 เดือนปีงบฯ64'!R74</f>
        <v>130.09</v>
      </c>
    </row>
    <row r="71" spans="1:12" ht="21.75" customHeight="1" x14ac:dyDescent="0.35">
      <c r="A71" s="129"/>
      <c r="B71" s="129" t="s">
        <v>106</v>
      </c>
      <c r="C71" s="124" t="s">
        <v>65</v>
      </c>
      <c r="D71" s="160"/>
      <c r="E71" s="161"/>
      <c r="F71" s="161"/>
      <c r="G71" s="161"/>
      <c r="H71" s="161"/>
      <c r="I71" s="162"/>
      <c r="J71" s="124">
        <v>85.78</v>
      </c>
      <c r="K71" s="146">
        <v>85.74</v>
      </c>
      <c r="L71" s="136">
        <f>'สจ.รง.201 รวม 12 เดือนปีงบฯ64'!R72</f>
        <v>0</v>
      </c>
    </row>
    <row r="72" spans="1:12" ht="18.75" customHeight="1" x14ac:dyDescent="0.35">
      <c r="A72" s="129"/>
      <c r="B72" s="129" t="s">
        <v>105</v>
      </c>
      <c r="C72" s="124" t="s">
        <v>65</v>
      </c>
      <c r="D72" s="145">
        <v>83.04</v>
      </c>
      <c r="E72" s="145">
        <v>80.22</v>
      </c>
      <c r="F72" s="124">
        <v>80.7</v>
      </c>
      <c r="G72" s="147">
        <v>80</v>
      </c>
      <c r="H72" s="121">
        <v>98.18</v>
      </c>
      <c r="I72" s="121">
        <v>103.34</v>
      </c>
      <c r="J72" s="165"/>
      <c r="K72" s="166"/>
      <c r="L72" s="167"/>
    </row>
    <row r="73" spans="1:12" ht="18.75" customHeight="1" x14ac:dyDescent="0.35">
      <c r="A73" s="129"/>
      <c r="B73" s="129" t="s">
        <v>126</v>
      </c>
      <c r="C73" s="124" t="s">
        <v>65</v>
      </c>
      <c r="D73" s="160"/>
      <c r="E73" s="161"/>
      <c r="F73" s="161"/>
      <c r="G73" s="161"/>
      <c r="H73" s="161"/>
      <c r="I73" s="161"/>
      <c r="J73" s="162"/>
      <c r="K73" s="145">
        <v>84.71</v>
      </c>
      <c r="L73" s="155">
        <f>'สจ.รง.201 รวม 12 เดือนปีงบฯ64'!R73</f>
        <v>171.73000000000002</v>
      </c>
    </row>
    <row r="74" spans="1:12" ht="20.100000000000001" customHeight="1" x14ac:dyDescent="0.35">
      <c r="A74" s="122"/>
      <c r="B74" s="35" t="s">
        <v>66</v>
      </c>
      <c r="C74" s="122"/>
      <c r="D74" s="121">
        <v>365</v>
      </c>
      <c r="E74" s="121">
        <v>365</v>
      </c>
      <c r="F74" s="121">
        <v>365</v>
      </c>
      <c r="G74" s="121">
        <v>365</v>
      </c>
      <c r="H74" s="121">
        <v>365</v>
      </c>
      <c r="I74" s="121">
        <v>365</v>
      </c>
      <c r="J74" s="121">
        <v>365</v>
      </c>
      <c r="K74" s="123">
        <v>365</v>
      </c>
      <c r="L74" s="136">
        <f>'สจ.รง.201 รวม 12 เดือนปีงบฯ64'!R75</f>
        <v>61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D73:J73"/>
    <mergeCell ref="A1:I1"/>
    <mergeCell ref="A2:I2"/>
    <mergeCell ref="A3:I3"/>
    <mergeCell ref="D71:I71"/>
    <mergeCell ref="J72:L72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H77"/>
  <sheetViews>
    <sheetView zoomScale="90" zoomScaleNormal="90" workbookViewId="0">
      <pane ySplit="4" topLeftCell="A5" activePane="bottomLeft" state="frozen"/>
      <selection pane="bottomLeft" activeCell="E73" sqref="E73:E75"/>
    </sheetView>
  </sheetViews>
  <sheetFormatPr defaultColWidth="9" defaultRowHeight="18" customHeight="1" x14ac:dyDescent="0.3"/>
  <cols>
    <col min="1" max="1" width="5.375" style="37" customWidth="1"/>
    <col min="2" max="2" width="53" style="37" bestFit="1" customWidth="1"/>
    <col min="3" max="3" width="6.875" style="37" customWidth="1"/>
    <col min="4" max="4" width="7.625" style="12" customWidth="1"/>
    <col min="5" max="5" width="7.5" style="12" customWidth="1"/>
    <col min="6" max="6" width="7.875" style="12" customWidth="1"/>
    <col min="7" max="7" width="7.5" style="12" customWidth="1"/>
    <col min="8" max="8" width="7.625" style="12" customWidth="1"/>
    <col min="9" max="9" width="6.75" style="12" customWidth="1"/>
    <col min="10" max="10" width="8.25" style="13" customWidth="1"/>
    <col min="11" max="11" width="7.5" style="12" customWidth="1"/>
    <col min="12" max="13" width="7.25" style="12" customWidth="1"/>
    <col min="14" max="14" width="7.125" style="12" customWidth="1"/>
    <col min="15" max="15" width="7.375" style="12" customWidth="1"/>
    <col min="16" max="16" width="7.125" style="12" customWidth="1"/>
    <col min="17" max="17" width="8.625" style="14" customWidth="1"/>
    <col min="18" max="18" width="9.875" style="94" customWidth="1"/>
    <col min="19" max="19" width="9.25" style="37"/>
    <col min="20" max="21" width="9.25" style="44"/>
    <col min="22" max="241" width="9.25" style="37"/>
    <col min="242" max="242" width="5.875" style="37" customWidth="1"/>
    <col min="243" max="243" width="42.25" style="37" bestFit="1" customWidth="1"/>
    <col min="244" max="244" width="7.375" style="37" bestFit="1" customWidth="1"/>
    <col min="245" max="256" width="3.375" style="37" customWidth="1"/>
    <col min="257" max="257" width="9.25" style="37" customWidth="1"/>
    <col min="258" max="258" width="5.375" style="37" customWidth="1"/>
    <col min="259" max="270" width="3.375" style="37" customWidth="1"/>
    <col min="271" max="271" width="8.25" style="37" customWidth="1"/>
    <col min="272" max="274" width="5.75" style="37" customWidth="1"/>
    <col min="275" max="497" width="9.25" style="37"/>
    <col min="498" max="498" width="5.875" style="37" customWidth="1"/>
    <col min="499" max="499" width="42.25" style="37" bestFit="1" customWidth="1"/>
    <col min="500" max="500" width="7.375" style="37" bestFit="1" customWidth="1"/>
    <col min="501" max="512" width="3.375" style="37" customWidth="1"/>
    <col min="513" max="513" width="9.25" style="37" customWidth="1"/>
    <col min="514" max="514" width="5.375" style="37" customWidth="1"/>
    <col min="515" max="526" width="3.375" style="37" customWidth="1"/>
    <col min="527" max="527" width="8.25" style="37" customWidth="1"/>
    <col min="528" max="530" width="5.75" style="37" customWidth="1"/>
    <col min="531" max="753" width="9.25" style="37"/>
    <col min="754" max="754" width="5.875" style="37" customWidth="1"/>
    <col min="755" max="755" width="42.25" style="37" bestFit="1" customWidth="1"/>
    <col min="756" max="756" width="7.375" style="37" bestFit="1" customWidth="1"/>
    <col min="757" max="768" width="3.375" style="37" customWidth="1"/>
    <col min="769" max="769" width="9.25" style="37" customWidth="1"/>
    <col min="770" max="770" width="5.375" style="37" customWidth="1"/>
    <col min="771" max="782" width="3.375" style="37" customWidth="1"/>
    <col min="783" max="783" width="8.25" style="37" customWidth="1"/>
    <col min="784" max="786" width="5.75" style="37" customWidth="1"/>
    <col min="787" max="1009" width="9.25" style="37"/>
    <col min="1010" max="1010" width="5.875" style="37" customWidth="1"/>
    <col min="1011" max="1011" width="42.25" style="37" bestFit="1" customWidth="1"/>
    <col min="1012" max="1012" width="7.375" style="37" bestFit="1" customWidth="1"/>
    <col min="1013" max="1024" width="3.375" style="37" customWidth="1"/>
    <col min="1025" max="1025" width="9.25" style="37" customWidth="1"/>
    <col min="1026" max="1026" width="5.375" style="37" customWidth="1"/>
    <col min="1027" max="1038" width="3.375" style="37" customWidth="1"/>
    <col min="1039" max="1039" width="8.25" style="37" customWidth="1"/>
    <col min="1040" max="1042" width="5.75" style="37" customWidth="1"/>
    <col min="1043" max="1265" width="9.25" style="37"/>
    <col min="1266" max="1266" width="5.875" style="37" customWidth="1"/>
    <col min="1267" max="1267" width="42.25" style="37" bestFit="1" customWidth="1"/>
    <col min="1268" max="1268" width="7.375" style="37" bestFit="1" customWidth="1"/>
    <col min="1269" max="1280" width="3.375" style="37" customWidth="1"/>
    <col min="1281" max="1281" width="9.25" style="37" customWidth="1"/>
    <col min="1282" max="1282" width="5.375" style="37" customWidth="1"/>
    <col min="1283" max="1294" width="3.375" style="37" customWidth="1"/>
    <col min="1295" max="1295" width="8.25" style="37" customWidth="1"/>
    <col min="1296" max="1298" width="5.75" style="37" customWidth="1"/>
    <col min="1299" max="1521" width="9.25" style="37"/>
    <col min="1522" max="1522" width="5.875" style="37" customWidth="1"/>
    <col min="1523" max="1523" width="42.25" style="37" bestFit="1" customWidth="1"/>
    <col min="1524" max="1524" width="7.375" style="37" bestFit="1" customWidth="1"/>
    <col min="1525" max="1536" width="3.375" style="37" customWidth="1"/>
    <col min="1537" max="1537" width="9.25" style="37" customWidth="1"/>
    <col min="1538" max="1538" width="5.375" style="37" customWidth="1"/>
    <col min="1539" max="1550" width="3.375" style="37" customWidth="1"/>
    <col min="1551" max="1551" width="8.25" style="37" customWidth="1"/>
    <col min="1552" max="1554" width="5.75" style="37" customWidth="1"/>
    <col min="1555" max="1777" width="9.25" style="37"/>
    <col min="1778" max="1778" width="5.875" style="37" customWidth="1"/>
    <col min="1779" max="1779" width="42.25" style="37" bestFit="1" customWidth="1"/>
    <col min="1780" max="1780" width="7.375" style="37" bestFit="1" customWidth="1"/>
    <col min="1781" max="1792" width="3.375" style="37" customWidth="1"/>
    <col min="1793" max="1793" width="9.25" style="37" customWidth="1"/>
    <col min="1794" max="1794" width="5.375" style="37" customWidth="1"/>
    <col min="1795" max="1806" width="3.375" style="37" customWidth="1"/>
    <col min="1807" max="1807" width="8.25" style="37" customWidth="1"/>
    <col min="1808" max="1810" width="5.75" style="37" customWidth="1"/>
    <col min="1811" max="2033" width="9.25" style="37"/>
    <col min="2034" max="2034" width="5.875" style="37" customWidth="1"/>
    <col min="2035" max="2035" width="42.25" style="37" bestFit="1" customWidth="1"/>
    <col min="2036" max="2036" width="7.375" style="37" bestFit="1" customWidth="1"/>
    <col min="2037" max="2048" width="3.375" style="37" customWidth="1"/>
    <col min="2049" max="2049" width="9.25" style="37" customWidth="1"/>
    <col min="2050" max="2050" width="5.375" style="37" customWidth="1"/>
    <col min="2051" max="2062" width="3.375" style="37" customWidth="1"/>
    <col min="2063" max="2063" width="8.25" style="37" customWidth="1"/>
    <col min="2064" max="2066" width="5.75" style="37" customWidth="1"/>
    <col min="2067" max="2289" width="9.25" style="37"/>
    <col min="2290" max="2290" width="5.875" style="37" customWidth="1"/>
    <col min="2291" max="2291" width="42.25" style="37" bestFit="1" customWidth="1"/>
    <col min="2292" max="2292" width="7.375" style="37" bestFit="1" customWidth="1"/>
    <col min="2293" max="2304" width="3.375" style="37" customWidth="1"/>
    <col min="2305" max="2305" width="9.25" style="37" customWidth="1"/>
    <col min="2306" max="2306" width="5.375" style="37" customWidth="1"/>
    <col min="2307" max="2318" width="3.375" style="37" customWidth="1"/>
    <col min="2319" max="2319" width="8.25" style="37" customWidth="1"/>
    <col min="2320" max="2322" width="5.75" style="37" customWidth="1"/>
    <col min="2323" max="2545" width="9.25" style="37"/>
    <col min="2546" max="2546" width="5.875" style="37" customWidth="1"/>
    <col min="2547" max="2547" width="42.25" style="37" bestFit="1" customWidth="1"/>
    <col min="2548" max="2548" width="7.375" style="37" bestFit="1" customWidth="1"/>
    <col min="2549" max="2560" width="3.375" style="37" customWidth="1"/>
    <col min="2561" max="2561" width="9.25" style="37" customWidth="1"/>
    <col min="2562" max="2562" width="5.375" style="37" customWidth="1"/>
    <col min="2563" max="2574" width="3.375" style="37" customWidth="1"/>
    <col min="2575" max="2575" width="8.25" style="37" customWidth="1"/>
    <col min="2576" max="2578" width="5.75" style="37" customWidth="1"/>
    <col min="2579" max="2801" width="9.25" style="37"/>
    <col min="2802" max="2802" width="5.875" style="37" customWidth="1"/>
    <col min="2803" max="2803" width="42.25" style="37" bestFit="1" customWidth="1"/>
    <col min="2804" max="2804" width="7.375" style="37" bestFit="1" customWidth="1"/>
    <col min="2805" max="2816" width="3.375" style="37" customWidth="1"/>
    <col min="2817" max="2817" width="9.25" style="37" customWidth="1"/>
    <col min="2818" max="2818" width="5.375" style="37" customWidth="1"/>
    <col min="2819" max="2830" width="3.375" style="37" customWidth="1"/>
    <col min="2831" max="2831" width="8.25" style="37" customWidth="1"/>
    <col min="2832" max="2834" width="5.75" style="37" customWidth="1"/>
    <col min="2835" max="3057" width="9.25" style="37"/>
    <col min="3058" max="3058" width="5.875" style="37" customWidth="1"/>
    <col min="3059" max="3059" width="42.25" style="37" bestFit="1" customWidth="1"/>
    <col min="3060" max="3060" width="7.375" style="37" bestFit="1" customWidth="1"/>
    <col min="3061" max="3072" width="3.375" style="37" customWidth="1"/>
    <col min="3073" max="3073" width="9.25" style="37" customWidth="1"/>
    <col min="3074" max="3074" width="5.375" style="37" customWidth="1"/>
    <col min="3075" max="3086" width="3.375" style="37" customWidth="1"/>
    <col min="3087" max="3087" width="8.25" style="37" customWidth="1"/>
    <col min="3088" max="3090" width="5.75" style="37" customWidth="1"/>
    <col min="3091" max="3313" width="9.25" style="37"/>
    <col min="3314" max="3314" width="5.875" style="37" customWidth="1"/>
    <col min="3315" max="3315" width="42.25" style="37" bestFit="1" customWidth="1"/>
    <col min="3316" max="3316" width="7.375" style="37" bestFit="1" customWidth="1"/>
    <col min="3317" max="3328" width="3.375" style="37" customWidth="1"/>
    <col min="3329" max="3329" width="9.25" style="37" customWidth="1"/>
    <col min="3330" max="3330" width="5.375" style="37" customWidth="1"/>
    <col min="3331" max="3342" width="3.375" style="37" customWidth="1"/>
    <col min="3343" max="3343" width="8.25" style="37" customWidth="1"/>
    <col min="3344" max="3346" width="5.75" style="37" customWidth="1"/>
    <col min="3347" max="3569" width="9.25" style="37"/>
    <col min="3570" max="3570" width="5.875" style="37" customWidth="1"/>
    <col min="3571" max="3571" width="42.25" style="37" bestFit="1" customWidth="1"/>
    <col min="3572" max="3572" width="7.375" style="37" bestFit="1" customWidth="1"/>
    <col min="3573" max="3584" width="3.375" style="37" customWidth="1"/>
    <col min="3585" max="3585" width="9.25" style="37" customWidth="1"/>
    <col min="3586" max="3586" width="5.375" style="37" customWidth="1"/>
    <col min="3587" max="3598" width="3.375" style="37" customWidth="1"/>
    <col min="3599" max="3599" width="8.25" style="37" customWidth="1"/>
    <col min="3600" max="3602" width="5.75" style="37" customWidth="1"/>
    <col min="3603" max="3825" width="9.25" style="37"/>
    <col min="3826" max="3826" width="5.875" style="37" customWidth="1"/>
    <col min="3827" max="3827" width="42.25" style="37" bestFit="1" customWidth="1"/>
    <col min="3828" max="3828" width="7.375" style="37" bestFit="1" customWidth="1"/>
    <col min="3829" max="3840" width="3.375" style="37" customWidth="1"/>
    <col min="3841" max="3841" width="9.25" style="37" customWidth="1"/>
    <col min="3842" max="3842" width="5.375" style="37" customWidth="1"/>
    <col min="3843" max="3854" width="3.375" style="37" customWidth="1"/>
    <col min="3855" max="3855" width="8.25" style="37" customWidth="1"/>
    <col min="3856" max="3858" width="5.75" style="37" customWidth="1"/>
    <col min="3859" max="4081" width="9.25" style="37"/>
    <col min="4082" max="4082" width="5.875" style="37" customWidth="1"/>
    <col min="4083" max="4083" width="42.25" style="37" bestFit="1" customWidth="1"/>
    <col min="4084" max="4084" width="7.375" style="37" bestFit="1" customWidth="1"/>
    <col min="4085" max="4096" width="3.375" style="37" customWidth="1"/>
    <col min="4097" max="4097" width="9.25" style="37" customWidth="1"/>
    <col min="4098" max="4098" width="5.375" style="37" customWidth="1"/>
    <col min="4099" max="4110" width="3.375" style="37" customWidth="1"/>
    <col min="4111" max="4111" width="8.25" style="37" customWidth="1"/>
    <col min="4112" max="4114" width="5.75" style="37" customWidth="1"/>
    <col min="4115" max="4337" width="9.25" style="37"/>
    <col min="4338" max="4338" width="5.875" style="37" customWidth="1"/>
    <col min="4339" max="4339" width="42.25" style="37" bestFit="1" customWidth="1"/>
    <col min="4340" max="4340" width="7.375" style="37" bestFit="1" customWidth="1"/>
    <col min="4341" max="4352" width="3.375" style="37" customWidth="1"/>
    <col min="4353" max="4353" width="9.25" style="37" customWidth="1"/>
    <col min="4354" max="4354" width="5.375" style="37" customWidth="1"/>
    <col min="4355" max="4366" width="3.375" style="37" customWidth="1"/>
    <col min="4367" max="4367" width="8.25" style="37" customWidth="1"/>
    <col min="4368" max="4370" width="5.75" style="37" customWidth="1"/>
    <col min="4371" max="4593" width="9.25" style="37"/>
    <col min="4594" max="4594" width="5.875" style="37" customWidth="1"/>
    <col min="4595" max="4595" width="42.25" style="37" bestFit="1" customWidth="1"/>
    <col min="4596" max="4596" width="7.375" style="37" bestFit="1" customWidth="1"/>
    <col min="4597" max="4608" width="3.375" style="37" customWidth="1"/>
    <col min="4609" max="4609" width="9.25" style="37" customWidth="1"/>
    <col min="4610" max="4610" width="5.375" style="37" customWidth="1"/>
    <col min="4611" max="4622" width="3.375" style="37" customWidth="1"/>
    <col min="4623" max="4623" width="8.25" style="37" customWidth="1"/>
    <col min="4624" max="4626" width="5.75" style="37" customWidth="1"/>
    <col min="4627" max="4849" width="9.25" style="37"/>
    <col min="4850" max="4850" width="5.875" style="37" customWidth="1"/>
    <col min="4851" max="4851" width="42.25" style="37" bestFit="1" customWidth="1"/>
    <col min="4852" max="4852" width="7.375" style="37" bestFit="1" customWidth="1"/>
    <col min="4853" max="4864" width="3.375" style="37" customWidth="1"/>
    <col min="4865" max="4865" width="9.25" style="37" customWidth="1"/>
    <col min="4866" max="4866" width="5.375" style="37" customWidth="1"/>
    <col min="4867" max="4878" width="3.375" style="37" customWidth="1"/>
    <col min="4879" max="4879" width="8.25" style="37" customWidth="1"/>
    <col min="4880" max="4882" width="5.75" style="37" customWidth="1"/>
    <col min="4883" max="5105" width="9.25" style="37"/>
    <col min="5106" max="5106" width="5.875" style="37" customWidth="1"/>
    <col min="5107" max="5107" width="42.25" style="37" bestFit="1" customWidth="1"/>
    <col min="5108" max="5108" width="7.375" style="37" bestFit="1" customWidth="1"/>
    <col min="5109" max="5120" width="3.375" style="37" customWidth="1"/>
    <col min="5121" max="5121" width="9.25" style="37" customWidth="1"/>
    <col min="5122" max="5122" width="5.375" style="37" customWidth="1"/>
    <col min="5123" max="5134" width="3.375" style="37" customWidth="1"/>
    <col min="5135" max="5135" width="8.25" style="37" customWidth="1"/>
    <col min="5136" max="5138" width="5.75" style="37" customWidth="1"/>
    <col min="5139" max="5361" width="9.25" style="37"/>
    <col min="5362" max="5362" width="5.875" style="37" customWidth="1"/>
    <col min="5363" max="5363" width="42.25" style="37" bestFit="1" customWidth="1"/>
    <col min="5364" max="5364" width="7.375" style="37" bestFit="1" customWidth="1"/>
    <col min="5365" max="5376" width="3.375" style="37" customWidth="1"/>
    <col min="5377" max="5377" width="9.25" style="37" customWidth="1"/>
    <col min="5378" max="5378" width="5.375" style="37" customWidth="1"/>
    <col min="5379" max="5390" width="3.375" style="37" customWidth="1"/>
    <col min="5391" max="5391" width="8.25" style="37" customWidth="1"/>
    <col min="5392" max="5394" width="5.75" style="37" customWidth="1"/>
    <col min="5395" max="5617" width="9.25" style="37"/>
    <col min="5618" max="5618" width="5.875" style="37" customWidth="1"/>
    <col min="5619" max="5619" width="42.25" style="37" bestFit="1" customWidth="1"/>
    <col min="5620" max="5620" width="7.375" style="37" bestFit="1" customWidth="1"/>
    <col min="5621" max="5632" width="3.375" style="37" customWidth="1"/>
    <col min="5633" max="5633" width="9.25" style="37" customWidth="1"/>
    <col min="5634" max="5634" width="5.375" style="37" customWidth="1"/>
    <col min="5635" max="5646" width="3.375" style="37" customWidth="1"/>
    <col min="5647" max="5647" width="8.25" style="37" customWidth="1"/>
    <col min="5648" max="5650" width="5.75" style="37" customWidth="1"/>
    <col min="5651" max="5873" width="9.25" style="37"/>
    <col min="5874" max="5874" width="5.875" style="37" customWidth="1"/>
    <col min="5875" max="5875" width="42.25" style="37" bestFit="1" customWidth="1"/>
    <col min="5876" max="5876" width="7.375" style="37" bestFit="1" customWidth="1"/>
    <col min="5877" max="5888" width="3.375" style="37" customWidth="1"/>
    <col min="5889" max="5889" width="9.25" style="37" customWidth="1"/>
    <col min="5890" max="5890" width="5.375" style="37" customWidth="1"/>
    <col min="5891" max="5902" width="3.375" style="37" customWidth="1"/>
    <col min="5903" max="5903" width="8.25" style="37" customWidth="1"/>
    <col min="5904" max="5906" width="5.75" style="37" customWidth="1"/>
    <col min="5907" max="6129" width="9.25" style="37"/>
    <col min="6130" max="6130" width="5.875" style="37" customWidth="1"/>
    <col min="6131" max="6131" width="42.25" style="37" bestFit="1" customWidth="1"/>
    <col min="6132" max="6132" width="7.375" style="37" bestFit="1" customWidth="1"/>
    <col min="6133" max="6144" width="3.375" style="37" customWidth="1"/>
    <col min="6145" max="6145" width="9.25" style="37" customWidth="1"/>
    <col min="6146" max="6146" width="5.375" style="37" customWidth="1"/>
    <col min="6147" max="6158" width="3.375" style="37" customWidth="1"/>
    <col min="6159" max="6159" width="8.25" style="37" customWidth="1"/>
    <col min="6160" max="6162" width="5.75" style="37" customWidth="1"/>
    <col min="6163" max="6385" width="9.25" style="37"/>
    <col min="6386" max="6386" width="5.875" style="37" customWidth="1"/>
    <col min="6387" max="6387" width="42.25" style="37" bestFit="1" customWidth="1"/>
    <col min="6388" max="6388" width="7.375" style="37" bestFit="1" customWidth="1"/>
    <col min="6389" max="6400" width="3.375" style="37" customWidth="1"/>
    <col min="6401" max="6401" width="9.25" style="37" customWidth="1"/>
    <col min="6402" max="6402" width="5.375" style="37" customWidth="1"/>
    <col min="6403" max="6414" width="3.375" style="37" customWidth="1"/>
    <col min="6415" max="6415" width="8.25" style="37" customWidth="1"/>
    <col min="6416" max="6418" width="5.75" style="37" customWidth="1"/>
    <col min="6419" max="6641" width="9.25" style="37"/>
    <col min="6642" max="6642" width="5.875" style="37" customWidth="1"/>
    <col min="6643" max="6643" width="42.25" style="37" bestFit="1" customWidth="1"/>
    <col min="6644" max="6644" width="7.375" style="37" bestFit="1" customWidth="1"/>
    <col min="6645" max="6656" width="3.375" style="37" customWidth="1"/>
    <col min="6657" max="6657" width="9.25" style="37" customWidth="1"/>
    <col min="6658" max="6658" width="5.375" style="37" customWidth="1"/>
    <col min="6659" max="6670" width="3.375" style="37" customWidth="1"/>
    <col min="6671" max="6671" width="8.25" style="37" customWidth="1"/>
    <col min="6672" max="6674" width="5.75" style="37" customWidth="1"/>
    <col min="6675" max="6897" width="9.25" style="37"/>
    <col min="6898" max="6898" width="5.875" style="37" customWidth="1"/>
    <col min="6899" max="6899" width="42.25" style="37" bestFit="1" customWidth="1"/>
    <col min="6900" max="6900" width="7.375" style="37" bestFit="1" customWidth="1"/>
    <col min="6901" max="6912" width="3.375" style="37" customWidth="1"/>
    <col min="6913" max="6913" width="9.25" style="37" customWidth="1"/>
    <col min="6914" max="6914" width="5.375" style="37" customWidth="1"/>
    <col min="6915" max="6926" width="3.375" style="37" customWidth="1"/>
    <col min="6927" max="6927" width="8.25" style="37" customWidth="1"/>
    <col min="6928" max="6930" width="5.75" style="37" customWidth="1"/>
    <col min="6931" max="7153" width="9.25" style="37"/>
    <col min="7154" max="7154" width="5.875" style="37" customWidth="1"/>
    <col min="7155" max="7155" width="42.25" style="37" bestFit="1" customWidth="1"/>
    <col min="7156" max="7156" width="7.375" style="37" bestFit="1" customWidth="1"/>
    <col min="7157" max="7168" width="3.375" style="37" customWidth="1"/>
    <col min="7169" max="7169" width="9.25" style="37" customWidth="1"/>
    <col min="7170" max="7170" width="5.375" style="37" customWidth="1"/>
    <col min="7171" max="7182" width="3.375" style="37" customWidth="1"/>
    <col min="7183" max="7183" width="8.25" style="37" customWidth="1"/>
    <col min="7184" max="7186" width="5.75" style="37" customWidth="1"/>
    <col min="7187" max="7409" width="9.25" style="37"/>
    <col min="7410" max="7410" width="5.875" style="37" customWidth="1"/>
    <col min="7411" max="7411" width="42.25" style="37" bestFit="1" customWidth="1"/>
    <col min="7412" max="7412" width="7.375" style="37" bestFit="1" customWidth="1"/>
    <col min="7413" max="7424" width="3.375" style="37" customWidth="1"/>
    <col min="7425" max="7425" width="9.25" style="37" customWidth="1"/>
    <col min="7426" max="7426" width="5.375" style="37" customWidth="1"/>
    <col min="7427" max="7438" width="3.375" style="37" customWidth="1"/>
    <col min="7439" max="7439" width="8.25" style="37" customWidth="1"/>
    <col min="7440" max="7442" width="5.75" style="37" customWidth="1"/>
    <col min="7443" max="7665" width="9.25" style="37"/>
    <col min="7666" max="7666" width="5.875" style="37" customWidth="1"/>
    <col min="7667" max="7667" width="42.25" style="37" bestFit="1" customWidth="1"/>
    <col min="7668" max="7668" width="7.375" style="37" bestFit="1" customWidth="1"/>
    <col min="7669" max="7680" width="3.375" style="37" customWidth="1"/>
    <col min="7681" max="7681" width="9.25" style="37" customWidth="1"/>
    <col min="7682" max="7682" width="5.375" style="37" customWidth="1"/>
    <col min="7683" max="7694" width="3.375" style="37" customWidth="1"/>
    <col min="7695" max="7695" width="8.25" style="37" customWidth="1"/>
    <col min="7696" max="7698" width="5.75" style="37" customWidth="1"/>
    <col min="7699" max="7921" width="9.25" style="37"/>
    <col min="7922" max="7922" width="5.875" style="37" customWidth="1"/>
    <col min="7923" max="7923" width="42.25" style="37" bestFit="1" customWidth="1"/>
    <col min="7924" max="7924" width="7.375" style="37" bestFit="1" customWidth="1"/>
    <col min="7925" max="7936" width="3.375" style="37" customWidth="1"/>
    <col min="7937" max="7937" width="9.25" style="37" customWidth="1"/>
    <col min="7938" max="7938" width="5.375" style="37" customWidth="1"/>
    <col min="7939" max="7950" width="3.375" style="37" customWidth="1"/>
    <col min="7951" max="7951" width="8.25" style="37" customWidth="1"/>
    <col min="7952" max="7954" width="5.75" style="37" customWidth="1"/>
    <col min="7955" max="8177" width="9.25" style="37"/>
    <col min="8178" max="8178" width="5.875" style="37" customWidth="1"/>
    <col min="8179" max="8179" width="42.25" style="37" bestFit="1" customWidth="1"/>
    <col min="8180" max="8180" width="7.375" style="37" bestFit="1" customWidth="1"/>
    <col min="8181" max="8192" width="3.375" style="37" customWidth="1"/>
    <col min="8193" max="8193" width="9.25" style="37" customWidth="1"/>
    <col min="8194" max="8194" width="5.375" style="37" customWidth="1"/>
    <col min="8195" max="8206" width="3.375" style="37" customWidth="1"/>
    <col min="8207" max="8207" width="8.25" style="37" customWidth="1"/>
    <col min="8208" max="8210" width="5.75" style="37" customWidth="1"/>
    <col min="8211" max="8433" width="9.25" style="37"/>
    <col min="8434" max="8434" width="5.875" style="37" customWidth="1"/>
    <col min="8435" max="8435" width="42.25" style="37" bestFit="1" customWidth="1"/>
    <col min="8436" max="8436" width="7.375" style="37" bestFit="1" customWidth="1"/>
    <col min="8437" max="8448" width="3.375" style="37" customWidth="1"/>
    <col min="8449" max="8449" width="9.25" style="37" customWidth="1"/>
    <col min="8450" max="8450" width="5.375" style="37" customWidth="1"/>
    <col min="8451" max="8462" width="3.375" style="37" customWidth="1"/>
    <col min="8463" max="8463" width="8.25" style="37" customWidth="1"/>
    <col min="8464" max="8466" width="5.75" style="37" customWidth="1"/>
    <col min="8467" max="8689" width="9.25" style="37"/>
    <col min="8690" max="8690" width="5.875" style="37" customWidth="1"/>
    <col min="8691" max="8691" width="42.25" style="37" bestFit="1" customWidth="1"/>
    <col min="8692" max="8692" width="7.375" style="37" bestFit="1" customWidth="1"/>
    <col min="8693" max="8704" width="3.375" style="37" customWidth="1"/>
    <col min="8705" max="8705" width="9.25" style="37" customWidth="1"/>
    <col min="8706" max="8706" width="5.375" style="37" customWidth="1"/>
    <col min="8707" max="8718" width="3.375" style="37" customWidth="1"/>
    <col min="8719" max="8719" width="8.25" style="37" customWidth="1"/>
    <col min="8720" max="8722" width="5.75" style="37" customWidth="1"/>
    <col min="8723" max="8945" width="9.25" style="37"/>
    <col min="8946" max="8946" width="5.875" style="37" customWidth="1"/>
    <col min="8947" max="8947" width="42.25" style="37" bestFit="1" customWidth="1"/>
    <col min="8948" max="8948" width="7.375" style="37" bestFit="1" customWidth="1"/>
    <col min="8949" max="8960" width="3.375" style="37" customWidth="1"/>
    <col min="8961" max="8961" width="9.25" style="37" customWidth="1"/>
    <col min="8962" max="8962" width="5.375" style="37" customWidth="1"/>
    <col min="8963" max="8974" width="3.375" style="37" customWidth="1"/>
    <col min="8975" max="8975" width="8.25" style="37" customWidth="1"/>
    <col min="8976" max="8978" width="5.75" style="37" customWidth="1"/>
    <col min="8979" max="9201" width="9.25" style="37"/>
    <col min="9202" max="9202" width="5.875" style="37" customWidth="1"/>
    <col min="9203" max="9203" width="42.25" style="37" bestFit="1" customWidth="1"/>
    <col min="9204" max="9204" width="7.375" style="37" bestFit="1" customWidth="1"/>
    <col min="9205" max="9216" width="3.375" style="37" customWidth="1"/>
    <col min="9217" max="9217" width="9.25" style="37" customWidth="1"/>
    <col min="9218" max="9218" width="5.375" style="37" customWidth="1"/>
    <col min="9219" max="9230" width="3.375" style="37" customWidth="1"/>
    <col min="9231" max="9231" width="8.25" style="37" customWidth="1"/>
    <col min="9232" max="9234" width="5.75" style="37" customWidth="1"/>
    <col min="9235" max="9457" width="9.25" style="37"/>
    <col min="9458" max="9458" width="5.875" style="37" customWidth="1"/>
    <col min="9459" max="9459" width="42.25" style="37" bestFit="1" customWidth="1"/>
    <col min="9460" max="9460" width="7.375" style="37" bestFit="1" customWidth="1"/>
    <col min="9461" max="9472" width="3.375" style="37" customWidth="1"/>
    <col min="9473" max="9473" width="9.25" style="37" customWidth="1"/>
    <col min="9474" max="9474" width="5.375" style="37" customWidth="1"/>
    <col min="9475" max="9486" width="3.375" style="37" customWidth="1"/>
    <col min="9487" max="9487" width="8.25" style="37" customWidth="1"/>
    <col min="9488" max="9490" width="5.75" style="37" customWidth="1"/>
    <col min="9491" max="9713" width="9.25" style="37"/>
    <col min="9714" max="9714" width="5.875" style="37" customWidth="1"/>
    <col min="9715" max="9715" width="42.25" style="37" bestFit="1" customWidth="1"/>
    <col min="9716" max="9716" width="7.375" style="37" bestFit="1" customWidth="1"/>
    <col min="9717" max="9728" width="3.375" style="37" customWidth="1"/>
    <col min="9729" max="9729" width="9.25" style="37" customWidth="1"/>
    <col min="9730" max="9730" width="5.375" style="37" customWidth="1"/>
    <col min="9731" max="9742" width="3.375" style="37" customWidth="1"/>
    <col min="9743" max="9743" width="8.25" style="37" customWidth="1"/>
    <col min="9744" max="9746" width="5.75" style="37" customWidth="1"/>
    <col min="9747" max="9969" width="9.25" style="37"/>
    <col min="9970" max="9970" width="5.875" style="37" customWidth="1"/>
    <col min="9971" max="9971" width="42.25" style="37" bestFit="1" customWidth="1"/>
    <col min="9972" max="9972" width="7.375" style="37" bestFit="1" customWidth="1"/>
    <col min="9973" max="9984" width="3.375" style="37" customWidth="1"/>
    <col min="9985" max="9985" width="9.25" style="37" customWidth="1"/>
    <col min="9986" max="9986" width="5.375" style="37" customWidth="1"/>
    <col min="9987" max="9998" width="3.375" style="37" customWidth="1"/>
    <col min="9999" max="9999" width="8.25" style="37" customWidth="1"/>
    <col min="10000" max="10002" width="5.75" style="37" customWidth="1"/>
    <col min="10003" max="10225" width="9.25" style="37"/>
    <col min="10226" max="10226" width="5.875" style="37" customWidth="1"/>
    <col min="10227" max="10227" width="42.25" style="37" bestFit="1" customWidth="1"/>
    <col min="10228" max="10228" width="7.375" style="37" bestFit="1" customWidth="1"/>
    <col min="10229" max="10240" width="3.375" style="37" customWidth="1"/>
    <col min="10241" max="10241" width="9.25" style="37" customWidth="1"/>
    <col min="10242" max="10242" width="5.375" style="37" customWidth="1"/>
    <col min="10243" max="10254" width="3.375" style="37" customWidth="1"/>
    <col min="10255" max="10255" width="8.25" style="37" customWidth="1"/>
    <col min="10256" max="10258" width="5.75" style="37" customWidth="1"/>
    <col min="10259" max="10481" width="9.25" style="37"/>
    <col min="10482" max="10482" width="5.875" style="37" customWidth="1"/>
    <col min="10483" max="10483" width="42.25" style="37" bestFit="1" customWidth="1"/>
    <col min="10484" max="10484" width="7.375" style="37" bestFit="1" customWidth="1"/>
    <col min="10485" max="10496" width="3.375" style="37" customWidth="1"/>
    <col min="10497" max="10497" width="9.25" style="37" customWidth="1"/>
    <col min="10498" max="10498" width="5.375" style="37" customWidth="1"/>
    <col min="10499" max="10510" width="3.375" style="37" customWidth="1"/>
    <col min="10511" max="10511" width="8.25" style="37" customWidth="1"/>
    <col min="10512" max="10514" width="5.75" style="37" customWidth="1"/>
    <col min="10515" max="10737" width="9.25" style="37"/>
    <col min="10738" max="10738" width="5.875" style="37" customWidth="1"/>
    <col min="10739" max="10739" width="42.25" style="37" bestFit="1" customWidth="1"/>
    <col min="10740" max="10740" width="7.375" style="37" bestFit="1" customWidth="1"/>
    <col min="10741" max="10752" width="3.375" style="37" customWidth="1"/>
    <col min="10753" max="10753" width="9.25" style="37" customWidth="1"/>
    <col min="10754" max="10754" width="5.375" style="37" customWidth="1"/>
    <col min="10755" max="10766" width="3.375" style="37" customWidth="1"/>
    <col min="10767" max="10767" width="8.25" style="37" customWidth="1"/>
    <col min="10768" max="10770" width="5.75" style="37" customWidth="1"/>
    <col min="10771" max="10993" width="9.25" style="37"/>
    <col min="10994" max="10994" width="5.875" style="37" customWidth="1"/>
    <col min="10995" max="10995" width="42.25" style="37" bestFit="1" customWidth="1"/>
    <col min="10996" max="10996" width="7.375" style="37" bestFit="1" customWidth="1"/>
    <col min="10997" max="11008" width="3.375" style="37" customWidth="1"/>
    <col min="11009" max="11009" width="9.25" style="37" customWidth="1"/>
    <col min="11010" max="11010" width="5.375" style="37" customWidth="1"/>
    <col min="11011" max="11022" width="3.375" style="37" customWidth="1"/>
    <col min="11023" max="11023" width="8.25" style="37" customWidth="1"/>
    <col min="11024" max="11026" width="5.75" style="37" customWidth="1"/>
    <col min="11027" max="11249" width="9.25" style="37"/>
    <col min="11250" max="11250" width="5.875" style="37" customWidth="1"/>
    <col min="11251" max="11251" width="42.25" style="37" bestFit="1" customWidth="1"/>
    <col min="11252" max="11252" width="7.375" style="37" bestFit="1" customWidth="1"/>
    <col min="11253" max="11264" width="3.375" style="37" customWidth="1"/>
    <col min="11265" max="11265" width="9.25" style="37" customWidth="1"/>
    <col min="11266" max="11266" width="5.375" style="37" customWidth="1"/>
    <col min="11267" max="11278" width="3.375" style="37" customWidth="1"/>
    <col min="11279" max="11279" width="8.25" style="37" customWidth="1"/>
    <col min="11280" max="11282" width="5.75" style="37" customWidth="1"/>
    <col min="11283" max="11505" width="9.25" style="37"/>
    <col min="11506" max="11506" width="5.875" style="37" customWidth="1"/>
    <col min="11507" max="11507" width="42.25" style="37" bestFit="1" customWidth="1"/>
    <col min="11508" max="11508" width="7.375" style="37" bestFit="1" customWidth="1"/>
    <col min="11509" max="11520" width="3.375" style="37" customWidth="1"/>
    <col min="11521" max="11521" width="9.25" style="37" customWidth="1"/>
    <col min="11522" max="11522" width="5.375" style="37" customWidth="1"/>
    <col min="11523" max="11534" width="3.375" style="37" customWidth="1"/>
    <col min="11535" max="11535" width="8.25" style="37" customWidth="1"/>
    <col min="11536" max="11538" width="5.75" style="37" customWidth="1"/>
    <col min="11539" max="11761" width="9.25" style="37"/>
    <col min="11762" max="11762" width="5.875" style="37" customWidth="1"/>
    <col min="11763" max="11763" width="42.25" style="37" bestFit="1" customWidth="1"/>
    <col min="11764" max="11764" width="7.375" style="37" bestFit="1" customWidth="1"/>
    <col min="11765" max="11776" width="3.375" style="37" customWidth="1"/>
    <col min="11777" max="11777" width="9.25" style="37" customWidth="1"/>
    <col min="11778" max="11778" width="5.375" style="37" customWidth="1"/>
    <col min="11779" max="11790" width="3.375" style="37" customWidth="1"/>
    <col min="11791" max="11791" width="8.25" style="37" customWidth="1"/>
    <col min="11792" max="11794" width="5.75" style="37" customWidth="1"/>
    <col min="11795" max="12017" width="9.25" style="37"/>
    <col min="12018" max="12018" width="5.875" style="37" customWidth="1"/>
    <col min="12019" max="12019" width="42.25" style="37" bestFit="1" customWidth="1"/>
    <col min="12020" max="12020" width="7.375" style="37" bestFit="1" customWidth="1"/>
    <col min="12021" max="12032" width="3.375" style="37" customWidth="1"/>
    <col min="12033" max="12033" width="9.25" style="37" customWidth="1"/>
    <col min="12034" max="12034" width="5.375" style="37" customWidth="1"/>
    <col min="12035" max="12046" width="3.375" style="37" customWidth="1"/>
    <col min="12047" max="12047" width="8.25" style="37" customWidth="1"/>
    <col min="12048" max="12050" width="5.75" style="37" customWidth="1"/>
    <col min="12051" max="12273" width="9.25" style="37"/>
    <col min="12274" max="12274" width="5.875" style="37" customWidth="1"/>
    <col min="12275" max="12275" width="42.25" style="37" bestFit="1" customWidth="1"/>
    <col min="12276" max="12276" width="7.375" style="37" bestFit="1" customWidth="1"/>
    <col min="12277" max="12288" width="3.375" style="37" customWidth="1"/>
    <col min="12289" max="12289" width="9.25" style="37" customWidth="1"/>
    <col min="12290" max="12290" width="5.375" style="37" customWidth="1"/>
    <col min="12291" max="12302" width="3.375" style="37" customWidth="1"/>
    <col min="12303" max="12303" width="8.25" style="37" customWidth="1"/>
    <col min="12304" max="12306" width="5.75" style="37" customWidth="1"/>
    <col min="12307" max="12529" width="9.25" style="37"/>
    <col min="12530" max="12530" width="5.875" style="37" customWidth="1"/>
    <col min="12531" max="12531" width="42.25" style="37" bestFit="1" customWidth="1"/>
    <col min="12532" max="12532" width="7.375" style="37" bestFit="1" customWidth="1"/>
    <col min="12533" max="12544" width="3.375" style="37" customWidth="1"/>
    <col min="12545" max="12545" width="9.25" style="37" customWidth="1"/>
    <col min="12546" max="12546" width="5.375" style="37" customWidth="1"/>
    <col min="12547" max="12558" width="3.375" style="37" customWidth="1"/>
    <col min="12559" max="12559" width="8.25" style="37" customWidth="1"/>
    <col min="12560" max="12562" width="5.75" style="37" customWidth="1"/>
    <col min="12563" max="12785" width="9.25" style="37"/>
    <col min="12786" max="12786" width="5.875" style="37" customWidth="1"/>
    <col min="12787" max="12787" width="42.25" style="37" bestFit="1" customWidth="1"/>
    <col min="12788" max="12788" width="7.375" style="37" bestFit="1" customWidth="1"/>
    <col min="12789" max="12800" width="3.375" style="37" customWidth="1"/>
    <col min="12801" max="12801" width="9.25" style="37" customWidth="1"/>
    <col min="12802" max="12802" width="5.375" style="37" customWidth="1"/>
    <col min="12803" max="12814" width="3.375" style="37" customWidth="1"/>
    <col min="12815" max="12815" width="8.25" style="37" customWidth="1"/>
    <col min="12816" max="12818" width="5.75" style="37" customWidth="1"/>
    <col min="12819" max="13041" width="9.25" style="37"/>
    <col min="13042" max="13042" width="5.875" style="37" customWidth="1"/>
    <col min="13043" max="13043" width="42.25" style="37" bestFit="1" customWidth="1"/>
    <col min="13044" max="13044" width="7.375" style="37" bestFit="1" customWidth="1"/>
    <col min="13045" max="13056" width="3.375" style="37" customWidth="1"/>
    <col min="13057" max="13057" width="9.25" style="37" customWidth="1"/>
    <col min="13058" max="13058" width="5.375" style="37" customWidth="1"/>
    <col min="13059" max="13070" width="3.375" style="37" customWidth="1"/>
    <col min="13071" max="13071" width="8.25" style="37" customWidth="1"/>
    <col min="13072" max="13074" width="5.75" style="37" customWidth="1"/>
    <col min="13075" max="13297" width="9.25" style="37"/>
    <col min="13298" max="13298" width="5.875" style="37" customWidth="1"/>
    <col min="13299" max="13299" width="42.25" style="37" bestFit="1" customWidth="1"/>
    <col min="13300" max="13300" width="7.375" style="37" bestFit="1" customWidth="1"/>
    <col min="13301" max="13312" width="3.375" style="37" customWidth="1"/>
    <col min="13313" max="13313" width="9.25" style="37" customWidth="1"/>
    <col min="13314" max="13314" width="5.375" style="37" customWidth="1"/>
    <col min="13315" max="13326" width="3.375" style="37" customWidth="1"/>
    <col min="13327" max="13327" width="8.25" style="37" customWidth="1"/>
    <col min="13328" max="13330" width="5.75" style="37" customWidth="1"/>
    <col min="13331" max="13553" width="9.25" style="37"/>
    <col min="13554" max="13554" width="5.875" style="37" customWidth="1"/>
    <col min="13555" max="13555" width="42.25" style="37" bestFit="1" customWidth="1"/>
    <col min="13556" max="13556" width="7.375" style="37" bestFit="1" customWidth="1"/>
    <col min="13557" max="13568" width="3.375" style="37" customWidth="1"/>
    <col min="13569" max="13569" width="9.25" style="37" customWidth="1"/>
    <col min="13570" max="13570" width="5.375" style="37" customWidth="1"/>
    <col min="13571" max="13582" width="3.375" style="37" customWidth="1"/>
    <col min="13583" max="13583" width="8.25" style="37" customWidth="1"/>
    <col min="13584" max="13586" width="5.75" style="37" customWidth="1"/>
    <col min="13587" max="13809" width="9.25" style="37"/>
    <col min="13810" max="13810" width="5.875" style="37" customWidth="1"/>
    <col min="13811" max="13811" width="42.25" style="37" bestFit="1" customWidth="1"/>
    <col min="13812" max="13812" width="7.375" style="37" bestFit="1" customWidth="1"/>
    <col min="13813" max="13824" width="3.375" style="37" customWidth="1"/>
    <col min="13825" max="13825" width="9.25" style="37" customWidth="1"/>
    <col min="13826" max="13826" width="5.375" style="37" customWidth="1"/>
    <col min="13827" max="13838" width="3.375" style="37" customWidth="1"/>
    <col min="13839" max="13839" width="8.25" style="37" customWidth="1"/>
    <col min="13840" max="13842" width="5.75" style="37" customWidth="1"/>
    <col min="13843" max="14065" width="9.25" style="37"/>
    <col min="14066" max="14066" width="5.875" style="37" customWidth="1"/>
    <col min="14067" max="14067" width="42.25" style="37" bestFit="1" customWidth="1"/>
    <col min="14068" max="14068" width="7.375" style="37" bestFit="1" customWidth="1"/>
    <col min="14069" max="14080" width="3.375" style="37" customWidth="1"/>
    <col min="14081" max="14081" width="9.25" style="37" customWidth="1"/>
    <col min="14082" max="14082" width="5.375" style="37" customWidth="1"/>
    <col min="14083" max="14094" width="3.375" style="37" customWidth="1"/>
    <col min="14095" max="14095" width="8.25" style="37" customWidth="1"/>
    <col min="14096" max="14098" width="5.75" style="37" customWidth="1"/>
    <col min="14099" max="14321" width="9.25" style="37"/>
    <col min="14322" max="14322" width="5.875" style="37" customWidth="1"/>
    <col min="14323" max="14323" width="42.25" style="37" bestFit="1" customWidth="1"/>
    <col min="14324" max="14324" width="7.375" style="37" bestFit="1" customWidth="1"/>
    <col min="14325" max="14336" width="3.375" style="37" customWidth="1"/>
    <col min="14337" max="14337" width="9.25" style="37" customWidth="1"/>
    <col min="14338" max="14338" width="5.375" style="37" customWidth="1"/>
    <col min="14339" max="14350" width="3.375" style="37" customWidth="1"/>
    <col min="14351" max="14351" width="8.25" style="37" customWidth="1"/>
    <col min="14352" max="14354" width="5.75" style="37" customWidth="1"/>
    <col min="14355" max="14577" width="9.25" style="37"/>
    <col min="14578" max="14578" width="5.875" style="37" customWidth="1"/>
    <col min="14579" max="14579" width="42.25" style="37" bestFit="1" customWidth="1"/>
    <col min="14580" max="14580" width="7.375" style="37" bestFit="1" customWidth="1"/>
    <col min="14581" max="14592" width="3.375" style="37" customWidth="1"/>
    <col min="14593" max="14593" width="9.25" style="37" customWidth="1"/>
    <col min="14594" max="14594" width="5.375" style="37" customWidth="1"/>
    <col min="14595" max="14606" width="3.375" style="37" customWidth="1"/>
    <col min="14607" max="14607" width="8.25" style="37" customWidth="1"/>
    <col min="14608" max="14610" width="5.75" style="37" customWidth="1"/>
    <col min="14611" max="14833" width="9.25" style="37"/>
    <col min="14834" max="14834" width="5.875" style="37" customWidth="1"/>
    <col min="14835" max="14835" width="42.25" style="37" bestFit="1" customWidth="1"/>
    <col min="14836" max="14836" width="7.375" style="37" bestFit="1" customWidth="1"/>
    <col min="14837" max="14848" width="3.375" style="37" customWidth="1"/>
    <col min="14849" max="14849" width="9.25" style="37" customWidth="1"/>
    <col min="14850" max="14850" width="5.375" style="37" customWidth="1"/>
    <col min="14851" max="14862" width="3.375" style="37" customWidth="1"/>
    <col min="14863" max="14863" width="8.25" style="37" customWidth="1"/>
    <col min="14864" max="14866" width="5.75" style="37" customWidth="1"/>
    <col min="14867" max="15089" width="9.25" style="37"/>
    <col min="15090" max="15090" width="5.875" style="37" customWidth="1"/>
    <col min="15091" max="15091" width="42.25" style="37" bestFit="1" customWidth="1"/>
    <col min="15092" max="15092" width="7.375" style="37" bestFit="1" customWidth="1"/>
    <col min="15093" max="15104" width="3.375" style="37" customWidth="1"/>
    <col min="15105" max="15105" width="9.25" style="37" customWidth="1"/>
    <col min="15106" max="15106" width="5.375" style="37" customWidth="1"/>
    <col min="15107" max="15118" width="3.375" style="37" customWidth="1"/>
    <col min="15119" max="15119" width="8.25" style="37" customWidth="1"/>
    <col min="15120" max="15122" width="5.75" style="37" customWidth="1"/>
    <col min="15123" max="15345" width="9.25" style="37"/>
    <col min="15346" max="15346" width="5.875" style="37" customWidth="1"/>
    <col min="15347" max="15347" width="42.25" style="37" bestFit="1" customWidth="1"/>
    <col min="15348" max="15348" width="7.375" style="37" bestFit="1" customWidth="1"/>
    <col min="15349" max="15360" width="3.375" style="37" customWidth="1"/>
    <col min="15361" max="15361" width="9.25" style="37" customWidth="1"/>
    <col min="15362" max="15362" width="5.375" style="37" customWidth="1"/>
    <col min="15363" max="15374" width="3.375" style="37" customWidth="1"/>
    <col min="15375" max="15375" width="8.25" style="37" customWidth="1"/>
    <col min="15376" max="15378" width="5.75" style="37" customWidth="1"/>
    <col min="15379" max="15601" width="9.25" style="37"/>
    <col min="15602" max="15602" width="5.875" style="37" customWidth="1"/>
    <col min="15603" max="15603" width="42.25" style="37" bestFit="1" customWidth="1"/>
    <col min="15604" max="15604" width="7.375" style="37" bestFit="1" customWidth="1"/>
    <col min="15605" max="15616" width="3.375" style="37" customWidth="1"/>
    <col min="15617" max="15617" width="9.25" style="37" customWidth="1"/>
    <col min="15618" max="15618" width="5.375" style="37" customWidth="1"/>
    <col min="15619" max="15630" width="3.375" style="37" customWidth="1"/>
    <col min="15631" max="15631" width="8.25" style="37" customWidth="1"/>
    <col min="15632" max="15634" width="5.75" style="37" customWidth="1"/>
    <col min="15635" max="15857" width="9.25" style="37"/>
    <col min="15858" max="15858" width="5.875" style="37" customWidth="1"/>
    <col min="15859" max="15859" width="42.25" style="37" bestFit="1" customWidth="1"/>
    <col min="15860" max="15860" width="7.375" style="37" bestFit="1" customWidth="1"/>
    <col min="15861" max="15872" width="3.375" style="37" customWidth="1"/>
    <col min="15873" max="15873" width="9.25" style="37" customWidth="1"/>
    <col min="15874" max="15874" width="5.375" style="37" customWidth="1"/>
    <col min="15875" max="15886" width="3.375" style="37" customWidth="1"/>
    <col min="15887" max="15887" width="8.25" style="37" customWidth="1"/>
    <col min="15888" max="15890" width="5.75" style="37" customWidth="1"/>
    <col min="15891" max="16113" width="9.25" style="37"/>
    <col min="16114" max="16114" width="5.875" style="37" customWidth="1"/>
    <col min="16115" max="16115" width="42.25" style="37" bestFit="1" customWidth="1"/>
    <col min="16116" max="16116" width="7.375" style="37" bestFit="1" customWidth="1"/>
    <col min="16117" max="16128" width="3.375" style="37" customWidth="1"/>
    <col min="16129" max="16129" width="9.25" style="37" customWidth="1"/>
    <col min="16130" max="16130" width="5.375" style="37" customWidth="1"/>
    <col min="16131" max="16142" width="3.375" style="37" customWidth="1"/>
    <col min="16143" max="16143" width="8.25" style="37" customWidth="1"/>
    <col min="16144" max="16146" width="5.75" style="37" customWidth="1"/>
    <col min="16147" max="16384" width="9" style="37"/>
  </cols>
  <sheetData>
    <row r="1" spans="1:23" s="15" customFormat="1" ht="18" customHeight="1" x14ac:dyDescent="0.3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T1" s="44"/>
      <c r="U1" s="44"/>
    </row>
    <row r="2" spans="1:23" s="15" customFormat="1" ht="18" customHeight="1" x14ac:dyDescent="0.3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95"/>
      <c r="T2" s="44"/>
      <c r="U2" s="44"/>
    </row>
    <row r="3" spans="1:23" s="15" customFormat="1" ht="18" customHeight="1" x14ac:dyDescent="0.3">
      <c r="A3" s="170" t="s">
        <v>113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T3" s="44"/>
      <c r="U3" s="44"/>
    </row>
    <row r="4" spans="1:23" s="15" customFormat="1" ht="18" customHeight="1" x14ac:dyDescent="0.3">
      <c r="A4" s="38" t="s">
        <v>2</v>
      </c>
      <c r="B4" s="39" t="s">
        <v>3</v>
      </c>
      <c r="C4" s="40" t="s">
        <v>4</v>
      </c>
      <c r="D4" s="77" t="s">
        <v>114</v>
      </c>
      <c r="E4" s="73" t="s">
        <v>115</v>
      </c>
      <c r="F4" s="73" t="s">
        <v>116</v>
      </c>
      <c r="G4" s="73" t="s">
        <v>117</v>
      </c>
      <c r="H4" s="73" t="s">
        <v>118</v>
      </c>
      <c r="I4" s="73" t="s">
        <v>119</v>
      </c>
      <c r="J4" s="89" t="s">
        <v>5</v>
      </c>
      <c r="K4" s="73" t="s">
        <v>120</v>
      </c>
      <c r="L4" s="73" t="s">
        <v>121</v>
      </c>
      <c r="M4" s="73" t="s">
        <v>122</v>
      </c>
      <c r="N4" s="74" t="s">
        <v>123</v>
      </c>
      <c r="O4" s="73" t="s">
        <v>124</v>
      </c>
      <c r="P4" s="73" t="s">
        <v>125</v>
      </c>
      <c r="Q4" s="90" t="s">
        <v>6</v>
      </c>
      <c r="R4" s="91" t="s">
        <v>83</v>
      </c>
      <c r="T4" s="44"/>
      <c r="U4" s="44"/>
    </row>
    <row r="5" spans="1:23" s="15" customFormat="1" ht="18" customHeight="1" x14ac:dyDescent="0.3">
      <c r="A5" s="16"/>
      <c r="B5" s="17" t="s">
        <v>7</v>
      </c>
      <c r="C5" s="16"/>
      <c r="D5" s="78"/>
      <c r="E5" s="66"/>
      <c r="F5" s="66"/>
      <c r="G5" s="66"/>
      <c r="H5" s="66"/>
      <c r="I5" s="66"/>
      <c r="J5" s="79"/>
      <c r="K5" s="66"/>
      <c r="L5" s="66"/>
      <c r="M5" s="66"/>
      <c r="N5" s="66"/>
      <c r="O5" s="66"/>
      <c r="P5" s="66"/>
      <c r="Q5" s="67"/>
      <c r="R5" s="92"/>
      <c r="T5" s="44"/>
      <c r="U5" s="44"/>
    </row>
    <row r="6" spans="1:23" s="15" customFormat="1" ht="18" customHeight="1" x14ac:dyDescent="0.3">
      <c r="A6" s="18"/>
      <c r="B6" s="19" t="s">
        <v>8</v>
      </c>
      <c r="C6" s="18"/>
      <c r="D6" s="66"/>
      <c r="E6" s="66"/>
      <c r="F6" s="66"/>
      <c r="G6" s="66"/>
      <c r="H6" s="66"/>
      <c r="I6" s="66"/>
      <c r="J6" s="80"/>
      <c r="K6" s="66"/>
      <c r="L6" s="66"/>
      <c r="M6" s="66"/>
      <c r="N6" s="66"/>
      <c r="O6" s="66"/>
      <c r="P6" s="66"/>
      <c r="Q6" s="67"/>
      <c r="R6" s="92"/>
      <c r="T6" s="44"/>
      <c r="U6" s="44"/>
    </row>
    <row r="7" spans="1:23" s="15" customFormat="1" ht="18" customHeight="1" x14ac:dyDescent="0.3">
      <c r="A7" s="18">
        <v>1</v>
      </c>
      <c r="B7" s="20" t="s">
        <v>9</v>
      </c>
      <c r="C7" s="18" t="s">
        <v>10</v>
      </c>
      <c r="D7" s="68">
        <v>5813</v>
      </c>
      <c r="E7" s="68">
        <v>6012</v>
      </c>
      <c r="F7" s="68"/>
      <c r="G7" s="68"/>
      <c r="H7" s="68"/>
      <c r="I7" s="68"/>
      <c r="J7" s="21">
        <f>SUM(D7:I7)</f>
        <v>11825</v>
      </c>
      <c r="K7" s="68"/>
      <c r="L7" s="68"/>
      <c r="M7" s="68"/>
      <c r="N7" s="68"/>
      <c r="O7" s="68"/>
      <c r="P7" s="68"/>
      <c r="Q7" s="76">
        <f>SUM(K7:P7)</f>
        <v>0</v>
      </c>
      <c r="R7" s="92">
        <f>SUM(J7+Q7)</f>
        <v>11825</v>
      </c>
      <c r="T7" s="44"/>
      <c r="U7" s="44"/>
    </row>
    <row r="8" spans="1:23" s="15" customFormat="1" ht="18" customHeight="1" x14ac:dyDescent="0.3">
      <c r="A8" s="18"/>
      <c r="B8" s="20" t="s">
        <v>11</v>
      </c>
      <c r="C8" s="18" t="s">
        <v>12</v>
      </c>
      <c r="D8" s="66">
        <v>430</v>
      </c>
      <c r="E8" s="66">
        <v>427</v>
      </c>
      <c r="F8" s="66"/>
      <c r="G8" s="66"/>
      <c r="H8" s="66"/>
      <c r="I8" s="66"/>
      <c r="J8" s="21">
        <f>SUM(D8:I8)</f>
        <v>857</v>
      </c>
      <c r="K8" s="66"/>
      <c r="L8" s="66"/>
      <c r="M8" s="66"/>
      <c r="N8" s="66"/>
      <c r="O8" s="66"/>
      <c r="P8" s="66"/>
      <c r="Q8" s="76">
        <f>SUM(K8:P8)</f>
        <v>0</v>
      </c>
      <c r="R8" s="92">
        <f>SUM(J8+Q8)</f>
        <v>857</v>
      </c>
      <c r="T8" s="48"/>
      <c r="U8" s="44"/>
    </row>
    <row r="9" spans="1:23" s="15" customFormat="1" ht="18" customHeight="1" x14ac:dyDescent="0.3">
      <c r="A9" s="18"/>
      <c r="B9" s="20" t="s">
        <v>13</v>
      </c>
      <c r="C9" s="18" t="s">
        <v>14</v>
      </c>
      <c r="D9" s="66">
        <v>5383</v>
      </c>
      <c r="E9" s="66">
        <v>5585</v>
      </c>
      <c r="F9" s="66"/>
      <c r="G9" s="66"/>
      <c r="H9" s="66"/>
      <c r="I9" s="66"/>
      <c r="J9" s="21">
        <f>SUM(D9:I9)</f>
        <v>10968</v>
      </c>
      <c r="K9" s="66"/>
      <c r="L9" s="66"/>
      <c r="M9" s="66"/>
      <c r="N9" s="66"/>
      <c r="O9" s="66"/>
      <c r="P9" s="66"/>
      <c r="Q9" s="76">
        <f>SUM(K9:P9)</f>
        <v>0</v>
      </c>
      <c r="R9" s="92">
        <f>SUM(J9+Q9)</f>
        <v>10968</v>
      </c>
      <c r="T9" s="44"/>
      <c r="U9" s="44"/>
    </row>
    <row r="10" spans="1:23" s="15" customFormat="1" ht="18" customHeight="1" x14ac:dyDescent="0.3">
      <c r="A10" s="60"/>
      <c r="B10" s="20" t="s">
        <v>93</v>
      </c>
      <c r="C10" s="60" t="s">
        <v>45</v>
      </c>
      <c r="D10" s="66">
        <v>20</v>
      </c>
      <c r="E10" s="66">
        <v>19</v>
      </c>
      <c r="F10" s="66"/>
      <c r="G10" s="66"/>
      <c r="H10" s="66"/>
      <c r="I10" s="66"/>
      <c r="J10" s="21">
        <f>SUM(D10:I10)</f>
        <v>39</v>
      </c>
      <c r="K10" s="66"/>
      <c r="L10" s="66"/>
      <c r="M10" s="66"/>
      <c r="N10" s="66"/>
      <c r="O10" s="66"/>
      <c r="P10" s="66"/>
      <c r="Q10" s="76">
        <f>SUM(K10:P10)</f>
        <v>0</v>
      </c>
      <c r="R10" s="106">
        <f>SUM(J10+Q10)</f>
        <v>39</v>
      </c>
      <c r="T10" s="44"/>
      <c r="U10" s="44"/>
    </row>
    <row r="11" spans="1:23" s="15" customFormat="1" ht="18" customHeight="1" x14ac:dyDescent="0.3">
      <c r="A11" s="11"/>
      <c r="B11" s="22" t="s">
        <v>15</v>
      </c>
      <c r="C11" s="11" t="s">
        <v>14</v>
      </c>
      <c r="D11" s="75">
        <v>291</v>
      </c>
      <c r="E11" s="75">
        <v>317</v>
      </c>
      <c r="F11" s="75"/>
      <c r="G11" s="75"/>
      <c r="H11" s="75"/>
      <c r="I11" s="75"/>
      <c r="J11" s="21">
        <f>SUM(D11:I11)</f>
        <v>608</v>
      </c>
      <c r="K11" s="75"/>
      <c r="L11" s="75"/>
      <c r="M11" s="75"/>
      <c r="N11" s="66"/>
      <c r="O11" s="61"/>
      <c r="P11" s="61"/>
      <c r="Q11" s="76">
        <f>SUM(K11:P11)</f>
        <v>0</v>
      </c>
      <c r="R11" s="106">
        <f>SUM(J11+Q11)</f>
        <v>608</v>
      </c>
      <c r="S11" s="15">
        <v>289</v>
      </c>
      <c r="T11" s="44"/>
      <c r="U11" s="44"/>
    </row>
    <row r="12" spans="1:23" s="26" customFormat="1" ht="18" customHeight="1" x14ac:dyDescent="0.3">
      <c r="A12" s="24"/>
      <c r="B12" s="25" t="s">
        <v>88</v>
      </c>
      <c r="C12" s="24" t="s">
        <v>14</v>
      </c>
      <c r="D12" s="66">
        <v>32</v>
      </c>
      <c r="E12" s="66">
        <v>39</v>
      </c>
      <c r="F12" s="66"/>
      <c r="G12" s="66"/>
      <c r="H12" s="66"/>
      <c r="I12" s="66"/>
      <c r="J12" s="21">
        <f t="shared" ref="J12:J34" si="0">SUM(D12:I12)</f>
        <v>71</v>
      </c>
      <c r="K12" s="66"/>
      <c r="L12" s="66"/>
      <c r="M12" s="66"/>
      <c r="N12" s="66"/>
      <c r="O12" s="66"/>
      <c r="P12" s="71"/>
      <c r="Q12" s="76">
        <f t="shared" ref="Q12:Q28" si="1">SUM(K12:P12)</f>
        <v>0</v>
      </c>
      <c r="R12" s="92">
        <f t="shared" ref="R12:R28" si="2">SUM(J12+Q12)</f>
        <v>71</v>
      </c>
      <c r="T12" s="44"/>
      <c r="U12" s="44"/>
    </row>
    <row r="13" spans="1:23" s="26" customFormat="1" ht="18" customHeight="1" x14ac:dyDescent="0.3">
      <c r="A13" s="24"/>
      <c r="B13" s="22" t="s">
        <v>17</v>
      </c>
      <c r="C13" s="27" t="s">
        <v>14</v>
      </c>
      <c r="D13" s="66">
        <v>3862</v>
      </c>
      <c r="E13" s="61">
        <v>4055</v>
      </c>
      <c r="F13" s="61"/>
      <c r="G13" s="61"/>
      <c r="H13" s="61"/>
      <c r="I13" s="61"/>
      <c r="J13" s="21">
        <f t="shared" si="0"/>
        <v>7917</v>
      </c>
      <c r="K13" s="61"/>
      <c r="L13" s="61"/>
      <c r="M13" s="66"/>
      <c r="N13" s="66"/>
      <c r="O13" s="66"/>
      <c r="P13" s="66"/>
      <c r="Q13" s="76">
        <f t="shared" si="1"/>
        <v>0</v>
      </c>
      <c r="R13" s="92">
        <f t="shared" si="2"/>
        <v>7917</v>
      </c>
      <c r="T13" s="44"/>
      <c r="U13" s="44"/>
      <c r="V13" s="168"/>
      <c r="W13" s="168"/>
    </row>
    <row r="14" spans="1:23" s="26" customFormat="1" ht="18" customHeight="1" x14ac:dyDescent="0.3">
      <c r="A14" s="24"/>
      <c r="B14" s="22" t="s">
        <v>18</v>
      </c>
      <c r="C14" s="27" t="s">
        <v>14</v>
      </c>
      <c r="D14" s="66">
        <v>198</v>
      </c>
      <c r="E14" s="61">
        <v>187</v>
      </c>
      <c r="F14" s="61"/>
      <c r="G14" s="61"/>
      <c r="H14" s="61"/>
      <c r="I14" s="61"/>
      <c r="J14" s="21">
        <f t="shared" si="0"/>
        <v>385</v>
      </c>
      <c r="K14" s="61"/>
      <c r="L14" s="61"/>
      <c r="M14" s="66"/>
      <c r="N14" s="66"/>
      <c r="O14" s="66"/>
      <c r="P14" s="66"/>
      <c r="Q14" s="76">
        <f t="shared" si="1"/>
        <v>0</v>
      </c>
      <c r="R14" s="92">
        <f t="shared" si="2"/>
        <v>385</v>
      </c>
      <c r="T14" s="44"/>
      <c r="U14" s="44"/>
      <c r="V14" s="168"/>
      <c r="W14" s="168"/>
    </row>
    <row r="15" spans="1:23" s="26" customFormat="1" ht="18" customHeight="1" x14ac:dyDescent="0.3">
      <c r="A15" s="24"/>
      <c r="B15" s="22" t="s">
        <v>19</v>
      </c>
      <c r="C15" s="27" t="s">
        <v>14</v>
      </c>
      <c r="D15" s="66">
        <v>70</v>
      </c>
      <c r="E15" s="61">
        <v>66</v>
      </c>
      <c r="F15" s="61"/>
      <c r="G15" s="61"/>
      <c r="H15" s="61"/>
      <c r="I15" s="61"/>
      <c r="J15" s="21">
        <f t="shared" si="0"/>
        <v>136</v>
      </c>
      <c r="K15" s="61"/>
      <c r="L15" s="61"/>
      <c r="M15" s="66"/>
      <c r="N15" s="66"/>
      <c r="O15" s="66"/>
      <c r="P15" s="66"/>
      <c r="Q15" s="76">
        <f t="shared" si="1"/>
        <v>0</v>
      </c>
      <c r="R15" s="92">
        <f t="shared" si="2"/>
        <v>136</v>
      </c>
      <c r="T15" s="44"/>
      <c r="U15" s="44"/>
      <c r="V15" s="168"/>
      <c r="W15" s="168"/>
    </row>
    <row r="16" spans="1:23" s="26" customFormat="1" ht="18" customHeight="1" x14ac:dyDescent="0.3">
      <c r="A16" s="24"/>
      <c r="B16" s="22" t="s">
        <v>20</v>
      </c>
      <c r="C16" s="27" t="s">
        <v>14</v>
      </c>
      <c r="D16" s="66">
        <v>2</v>
      </c>
      <c r="E16" s="61">
        <v>3</v>
      </c>
      <c r="F16" s="61"/>
      <c r="G16" s="61"/>
      <c r="H16" s="61"/>
      <c r="I16" s="61"/>
      <c r="J16" s="21">
        <f t="shared" si="0"/>
        <v>5</v>
      </c>
      <c r="K16" s="61"/>
      <c r="L16" s="61"/>
      <c r="M16" s="66"/>
      <c r="N16" s="66"/>
      <c r="O16" s="66"/>
      <c r="P16" s="66"/>
      <c r="Q16" s="76">
        <f t="shared" si="1"/>
        <v>0</v>
      </c>
      <c r="R16" s="92">
        <f t="shared" si="2"/>
        <v>5</v>
      </c>
      <c r="T16" s="44"/>
      <c r="U16" s="44"/>
      <c r="V16" s="168"/>
      <c r="W16" s="168"/>
    </row>
    <row r="17" spans="1:23" s="26" customFormat="1" ht="18" customHeight="1" x14ac:dyDescent="0.3">
      <c r="A17" s="24"/>
      <c r="B17" s="22" t="s">
        <v>21</v>
      </c>
      <c r="C17" s="27" t="s">
        <v>14</v>
      </c>
      <c r="D17" s="66">
        <v>326</v>
      </c>
      <c r="E17" s="61">
        <v>316</v>
      </c>
      <c r="F17" s="61"/>
      <c r="G17" s="61"/>
      <c r="H17" s="61"/>
      <c r="I17" s="61"/>
      <c r="J17" s="21">
        <f t="shared" si="0"/>
        <v>642</v>
      </c>
      <c r="K17" s="61"/>
      <c r="L17" s="61"/>
      <c r="M17" s="66"/>
      <c r="N17" s="66"/>
      <c r="O17" s="66"/>
      <c r="P17" s="66"/>
      <c r="Q17" s="76">
        <f t="shared" si="1"/>
        <v>0</v>
      </c>
      <c r="R17" s="92">
        <f t="shared" si="2"/>
        <v>642</v>
      </c>
      <c r="T17" s="44"/>
      <c r="U17" s="44"/>
      <c r="V17" s="168"/>
      <c r="W17" s="168"/>
    </row>
    <row r="18" spans="1:23" s="26" customFormat="1" ht="18" customHeight="1" x14ac:dyDescent="0.3">
      <c r="A18" s="24"/>
      <c r="B18" s="22" t="s">
        <v>22</v>
      </c>
      <c r="C18" s="27" t="s">
        <v>14</v>
      </c>
      <c r="D18" s="66">
        <v>6</v>
      </c>
      <c r="E18" s="61">
        <v>6</v>
      </c>
      <c r="F18" s="61"/>
      <c r="G18" s="61"/>
      <c r="H18" s="61"/>
      <c r="I18" s="61"/>
      <c r="J18" s="21">
        <f t="shared" si="0"/>
        <v>12</v>
      </c>
      <c r="K18" s="61"/>
      <c r="L18" s="61"/>
      <c r="M18" s="66"/>
      <c r="N18" s="66"/>
      <c r="O18" s="66"/>
      <c r="P18" s="66"/>
      <c r="Q18" s="76">
        <f t="shared" si="1"/>
        <v>0</v>
      </c>
      <c r="R18" s="92">
        <f t="shared" si="2"/>
        <v>12</v>
      </c>
      <c r="T18" s="44"/>
      <c r="U18" s="44"/>
      <c r="V18" s="168"/>
      <c r="W18" s="168"/>
    </row>
    <row r="19" spans="1:23" s="26" customFormat="1" ht="18" customHeight="1" x14ac:dyDescent="0.3">
      <c r="A19" s="24"/>
      <c r="B19" s="22" t="s">
        <v>23</v>
      </c>
      <c r="C19" s="27" t="s">
        <v>14</v>
      </c>
      <c r="D19" s="66">
        <v>949</v>
      </c>
      <c r="E19" s="61">
        <v>978</v>
      </c>
      <c r="F19" s="61"/>
      <c r="G19" s="61"/>
      <c r="H19" s="61"/>
      <c r="I19" s="61"/>
      <c r="J19" s="21">
        <f t="shared" si="0"/>
        <v>1927</v>
      </c>
      <c r="K19" s="61"/>
      <c r="L19" s="61"/>
      <c r="M19" s="66"/>
      <c r="N19" s="66"/>
      <c r="O19" s="66"/>
      <c r="P19" s="66"/>
      <c r="Q19" s="76">
        <f t="shared" si="1"/>
        <v>0</v>
      </c>
      <c r="R19" s="92">
        <f t="shared" si="2"/>
        <v>1927</v>
      </c>
      <c r="T19" s="44"/>
      <c r="U19" s="44"/>
      <c r="V19" s="168"/>
      <c r="W19" s="168"/>
    </row>
    <row r="20" spans="1:23" s="26" customFormat="1" ht="18" customHeight="1" x14ac:dyDescent="0.3">
      <c r="A20" s="24"/>
      <c r="B20" s="22" t="s">
        <v>24</v>
      </c>
      <c r="C20" s="27" t="s">
        <v>14</v>
      </c>
      <c r="D20" s="66">
        <v>207</v>
      </c>
      <c r="E20" s="61">
        <v>230</v>
      </c>
      <c r="F20" s="61"/>
      <c r="G20" s="61"/>
      <c r="H20" s="61"/>
      <c r="I20" s="61"/>
      <c r="J20" s="21">
        <f t="shared" si="0"/>
        <v>437</v>
      </c>
      <c r="K20" s="61"/>
      <c r="L20" s="61"/>
      <c r="M20" s="66"/>
      <c r="N20" s="66"/>
      <c r="O20" s="66"/>
      <c r="P20" s="66"/>
      <c r="Q20" s="76">
        <f t="shared" si="1"/>
        <v>0</v>
      </c>
      <c r="R20" s="92">
        <f t="shared" si="2"/>
        <v>437</v>
      </c>
      <c r="T20" s="44"/>
      <c r="U20" s="44"/>
      <c r="V20" s="168"/>
      <c r="W20" s="168"/>
    </row>
    <row r="21" spans="1:23" s="26" customFormat="1" ht="18" customHeight="1" x14ac:dyDescent="0.3">
      <c r="A21" s="24"/>
      <c r="B21" s="22" t="s">
        <v>25</v>
      </c>
      <c r="C21" s="27" t="s">
        <v>14</v>
      </c>
      <c r="D21" s="66">
        <v>193</v>
      </c>
      <c r="E21" s="61">
        <v>171</v>
      </c>
      <c r="F21" s="61"/>
      <c r="G21" s="61"/>
      <c r="H21" s="61"/>
      <c r="I21" s="61"/>
      <c r="J21" s="21">
        <f t="shared" si="0"/>
        <v>364</v>
      </c>
      <c r="K21" s="61"/>
      <c r="L21" s="61"/>
      <c r="M21" s="66"/>
      <c r="N21" s="66"/>
      <c r="O21" s="66"/>
      <c r="P21" s="66"/>
      <c r="Q21" s="76">
        <f t="shared" si="1"/>
        <v>0</v>
      </c>
      <c r="R21" s="92">
        <f t="shared" si="2"/>
        <v>364</v>
      </c>
      <c r="T21" s="44"/>
      <c r="U21" s="44"/>
      <c r="V21" s="168"/>
      <c r="W21" s="168"/>
    </row>
    <row r="22" spans="1:23" s="26" customFormat="1" ht="18" customHeight="1" x14ac:dyDescent="0.3">
      <c r="A22" s="24"/>
      <c r="B22" s="8" t="s">
        <v>84</v>
      </c>
      <c r="C22" s="24" t="s">
        <v>14</v>
      </c>
      <c r="D22" s="68">
        <v>5813</v>
      </c>
      <c r="E22" s="68">
        <v>6012</v>
      </c>
      <c r="F22" s="68"/>
      <c r="G22" s="68"/>
      <c r="H22" s="68"/>
      <c r="I22" s="68"/>
      <c r="J22" s="21">
        <f t="shared" si="0"/>
        <v>11825</v>
      </c>
      <c r="K22" s="68"/>
      <c r="L22" s="68"/>
      <c r="M22" s="68"/>
      <c r="N22" s="68"/>
      <c r="O22" s="68"/>
      <c r="P22" s="68"/>
      <c r="Q22" s="76">
        <f t="shared" si="1"/>
        <v>0</v>
      </c>
      <c r="R22" s="92">
        <f t="shared" si="2"/>
        <v>11825</v>
      </c>
      <c r="T22" s="44"/>
      <c r="U22" s="44"/>
      <c r="V22" s="28"/>
      <c r="W22" s="28"/>
    </row>
    <row r="23" spans="1:23" s="26" customFormat="1" ht="18" customHeight="1" x14ac:dyDescent="0.3">
      <c r="A23" s="24"/>
      <c r="B23" s="8" t="s">
        <v>27</v>
      </c>
      <c r="C23" s="24" t="s">
        <v>10</v>
      </c>
      <c r="D23" s="68">
        <v>5813</v>
      </c>
      <c r="E23" s="68">
        <v>6012</v>
      </c>
      <c r="F23" s="68"/>
      <c r="G23" s="68"/>
      <c r="H23" s="68"/>
      <c r="I23" s="68"/>
      <c r="J23" s="21">
        <f t="shared" si="0"/>
        <v>11825</v>
      </c>
      <c r="K23" s="68"/>
      <c r="L23" s="68"/>
      <c r="M23" s="68"/>
      <c r="N23" s="68"/>
      <c r="O23" s="68"/>
      <c r="P23" s="68"/>
      <c r="Q23" s="76">
        <f t="shared" si="1"/>
        <v>0</v>
      </c>
      <c r="R23" s="92">
        <f t="shared" si="2"/>
        <v>11825</v>
      </c>
      <c r="T23" s="44"/>
      <c r="U23" s="44"/>
    </row>
    <row r="24" spans="1:23" s="26" customFormat="1" ht="18" customHeight="1" x14ac:dyDescent="0.3">
      <c r="A24" s="24"/>
      <c r="B24" s="8" t="s">
        <v>28</v>
      </c>
      <c r="C24" s="24" t="s">
        <v>12</v>
      </c>
      <c r="D24" s="66">
        <v>430</v>
      </c>
      <c r="E24" s="66">
        <v>427</v>
      </c>
      <c r="F24" s="66"/>
      <c r="G24" s="66"/>
      <c r="H24" s="66"/>
      <c r="I24" s="66"/>
      <c r="J24" s="21">
        <f t="shared" si="0"/>
        <v>857</v>
      </c>
      <c r="K24" s="66"/>
      <c r="L24" s="66"/>
      <c r="M24" s="66"/>
      <c r="N24" s="66"/>
      <c r="O24" s="66"/>
      <c r="P24" s="66"/>
      <c r="Q24" s="76">
        <f t="shared" si="1"/>
        <v>0</v>
      </c>
      <c r="R24" s="92">
        <f t="shared" si="2"/>
        <v>857</v>
      </c>
      <c r="T24" s="44"/>
      <c r="U24" s="44"/>
    </row>
    <row r="25" spans="1:23" s="26" customFormat="1" ht="18" customHeight="1" x14ac:dyDescent="0.3">
      <c r="A25" s="24"/>
      <c r="B25" s="8" t="s">
        <v>29</v>
      </c>
      <c r="C25" s="24" t="s">
        <v>10</v>
      </c>
      <c r="D25" s="66">
        <v>5383</v>
      </c>
      <c r="E25" s="66">
        <v>5585</v>
      </c>
      <c r="F25" s="66"/>
      <c r="G25" s="66"/>
      <c r="H25" s="66"/>
      <c r="I25" s="66"/>
      <c r="J25" s="21">
        <f t="shared" si="0"/>
        <v>10968</v>
      </c>
      <c r="K25" s="66"/>
      <c r="L25" s="66"/>
      <c r="M25" s="66"/>
      <c r="N25" s="66"/>
      <c r="O25" s="66"/>
      <c r="P25" s="66"/>
      <c r="Q25" s="76">
        <f t="shared" si="1"/>
        <v>0</v>
      </c>
      <c r="R25" s="92">
        <f t="shared" si="2"/>
        <v>10968</v>
      </c>
      <c r="T25" s="44"/>
      <c r="U25" s="44"/>
    </row>
    <row r="26" spans="1:23" s="15" customFormat="1" ht="18" customHeight="1" x14ac:dyDescent="0.3">
      <c r="A26" s="18">
        <v>2</v>
      </c>
      <c r="B26" s="20" t="s">
        <v>31</v>
      </c>
      <c r="C26" s="18" t="s">
        <v>10</v>
      </c>
      <c r="D26" s="66">
        <v>183</v>
      </c>
      <c r="E26" s="66">
        <v>163</v>
      </c>
      <c r="F26" s="66"/>
      <c r="G26" s="66"/>
      <c r="H26" s="66"/>
      <c r="I26" s="66"/>
      <c r="J26" s="21">
        <f>SUM(D26:I26)</f>
        <v>346</v>
      </c>
      <c r="K26" s="66"/>
      <c r="L26" s="66"/>
      <c r="M26" s="66"/>
      <c r="N26" s="66"/>
      <c r="O26" s="66"/>
      <c r="P26" s="66"/>
      <c r="Q26" s="76">
        <f t="shared" si="1"/>
        <v>0</v>
      </c>
      <c r="R26" s="92">
        <f t="shared" si="2"/>
        <v>346</v>
      </c>
      <c r="T26" s="44"/>
      <c r="U26" s="44"/>
    </row>
    <row r="27" spans="1:23" s="15" customFormat="1" ht="18" customHeight="1" x14ac:dyDescent="0.3">
      <c r="A27" s="18">
        <v>3</v>
      </c>
      <c r="B27" s="20" t="s">
        <v>32</v>
      </c>
      <c r="C27" s="18" t="s">
        <v>10</v>
      </c>
      <c r="D27" s="66">
        <v>2573</v>
      </c>
      <c r="E27" s="66">
        <v>2799</v>
      </c>
      <c r="F27" s="66"/>
      <c r="G27" s="66"/>
      <c r="H27" s="66"/>
      <c r="I27" s="66"/>
      <c r="J27" s="21">
        <f t="shared" si="0"/>
        <v>5372</v>
      </c>
      <c r="K27" s="66"/>
      <c r="L27" s="66"/>
      <c r="M27" s="66"/>
      <c r="N27" s="66"/>
      <c r="O27" s="66"/>
      <c r="P27" s="66"/>
      <c r="Q27" s="76">
        <f t="shared" si="1"/>
        <v>0</v>
      </c>
      <c r="R27" s="92">
        <f t="shared" si="2"/>
        <v>5372</v>
      </c>
      <c r="T27" s="44"/>
      <c r="U27" s="44"/>
    </row>
    <row r="28" spans="1:23" s="15" customFormat="1" ht="18" customHeight="1" x14ac:dyDescent="0.3">
      <c r="A28" s="18">
        <v>4</v>
      </c>
      <c r="B28" s="20" t="s">
        <v>33</v>
      </c>
      <c r="C28" s="18" t="s">
        <v>10</v>
      </c>
      <c r="D28" s="66">
        <v>177</v>
      </c>
      <c r="E28" s="66">
        <v>179</v>
      </c>
      <c r="F28" s="66"/>
      <c r="G28" s="66"/>
      <c r="H28" s="66"/>
      <c r="I28" s="66"/>
      <c r="J28" s="21">
        <f t="shared" si="0"/>
        <v>356</v>
      </c>
      <c r="K28" s="66"/>
      <c r="L28" s="66"/>
      <c r="M28" s="66"/>
      <c r="N28" s="66"/>
      <c r="O28" s="66"/>
      <c r="P28" s="66"/>
      <c r="Q28" s="76">
        <f t="shared" si="1"/>
        <v>0</v>
      </c>
      <c r="R28" s="92">
        <f t="shared" si="2"/>
        <v>356</v>
      </c>
      <c r="T28" s="44"/>
      <c r="U28" s="44"/>
    </row>
    <row r="29" spans="1:23" s="15" customFormat="1" ht="18" customHeight="1" x14ac:dyDescent="0.3">
      <c r="A29" s="18"/>
      <c r="B29" s="19" t="s">
        <v>34</v>
      </c>
      <c r="C29" s="18"/>
      <c r="D29" s="66"/>
      <c r="E29" s="66"/>
      <c r="F29" s="66"/>
      <c r="G29" s="66"/>
      <c r="H29" s="66"/>
      <c r="I29" s="66"/>
      <c r="J29" s="80">
        <f>SUM(J30:J31)</f>
        <v>874</v>
      </c>
      <c r="K29" s="66"/>
      <c r="L29" s="66"/>
      <c r="M29" s="66"/>
      <c r="N29" s="66"/>
      <c r="O29" s="66"/>
      <c r="P29" s="66"/>
      <c r="Q29" s="67"/>
      <c r="R29" s="92">
        <f>SUM(R30:R31)</f>
        <v>874</v>
      </c>
      <c r="T29" s="48"/>
      <c r="U29" s="44"/>
    </row>
    <row r="30" spans="1:23" s="15" customFormat="1" ht="18" customHeight="1" x14ac:dyDescent="0.3">
      <c r="A30" s="18">
        <v>1</v>
      </c>
      <c r="B30" s="20" t="s">
        <v>35</v>
      </c>
      <c r="C30" s="18" t="s">
        <v>12</v>
      </c>
      <c r="D30" s="66">
        <v>222</v>
      </c>
      <c r="E30" s="66">
        <v>212</v>
      </c>
      <c r="F30" s="66"/>
      <c r="G30" s="66"/>
      <c r="H30" s="66"/>
      <c r="I30" s="66"/>
      <c r="J30" s="21">
        <f t="shared" si="0"/>
        <v>434</v>
      </c>
      <c r="K30" s="66"/>
      <c r="L30" s="66"/>
      <c r="M30" s="66"/>
      <c r="N30" s="66"/>
      <c r="O30" s="66"/>
      <c r="P30" s="66"/>
      <c r="Q30" s="76">
        <f t="shared" ref="Q30:Q35" si="3">SUM(K30:P30)</f>
        <v>0</v>
      </c>
      <c r="R30" s="92">
        <f>SUM(J30+Q30)</f>
        <v>434</v>
      </c>
      <c r="S30" s="95">
        <f>SUM(R30:R31)</f>
        <v>874</v>
      </c>
      <c r="T30" s="44"/>
      <c r="U30" s="44"/>
    </row>
    <row r="31" spans="1:23" s="15" customFormat="1" ht="18" customHeight="1" x14ac:dyDescent="0.3">
      <c r="A31" s="18">
        <v>2</v>
      </c>
      <c r="B31" s="20" t="s">
        <v>36</v>
      </c>
      <c r="C31" s="18" t="s">
        <v>10</v>
      </c>
      <c r="D31" s="66">
        <v>218</v>
      </c>
      <c r="E31" s="66">
        <v>222</v>
      </c>
      <c r="F31" s="66"/>
      <c r="G31" s="66"/>
      <c r="H31" s="66"/>
      <c r="I31" s="66"/>
      <c r="J31" s="21">
        <f t="shared" si="0"/>
        <v>440</v>
      </c>
      <c r="K31" s="66"/>
      <c r="L31" s="66"/>
      <c r="M31" s="66"/>
      <c r="N31" s="68"/>
      <c r="O31" s="68"/>
      <c r="P31" s="68"/>
      <c r="Q31" s="76">
        <f t="shared" si="3"/>
        <v>0</v>
      </c>
      <c r="R31" s="92">
        <f>SUM(J31+Q31)</f>
        <v>440</v>
      </c>
      <c r="T31" s="44"/>
      <c r="U31" s="44"/>
    </row>
    <row r="32" spans="1:23" s="15" customFormat="1" ht="18" customHeight="1" x14ac:dyDescent="0.3">
      <c r="A32" s="18"/>
      <c r="B32" s="20" t="s">
        <v>37</v>
      </c>
      <c r="C32" s="18" t="s">
        <v>12</v>
      </c>
      <c r="D32" s="66">
        <v>114</v>
      </c>
      <c r="E32" s="66">
        <v>105</v>
      </c>
      <c r="F32" s="66"/>
      <c r="G32" s="66"/>
      <c r="H32" s="66"/>
      <c r="I32" s="66"/>
      <c r="J32" s="21">
        <f t="shared" si="0"/>
        <v>219</v>
      </c>
      <c r="K32" s="66"/>
      <c r="L32" s="66"/>
      <c r="M32" s="66"/>
      <c r="N32" s="66"/>
      <c r="O32" s="66"/>
      <c r="P32" s="66"/>
      <c r="Q32" s="76">
        <f t="shared" si="3"/>
        <v>0</v>
      </c>
      <c r="R32" s="92">
        <f>SUM(J32+Q32)</f>
        <v>219</v>
      </c>
      <c r="T32" s="44"/>
      <c r="U32" s="44"/>
    </row>
    <row r="33" spans="1:21" s="15" customFormat="1" ht="18" customHeight="1" x14ac:dyDescent="0.3">
      <c r="A33" s="18"/>
      <c r="B33" s="20" t="s">
        <v>38</v>
      </c>
      <c r="C33" s="18" t="s">
        <v>10</v>
      </c>
      <c r="D33" s="66">
        <v>104</v>
      </c>
      <c r="E33" s="66">
        <v>117</v>
      </c>
      <c r="F33" s="66"/>
      <c r="G33" s="66"/>
      <c r="H33" s="66"/>
      <c r="I33" s="66"/>
      <c r="J33" s="21">
        <f t="shared" si="0"/>
        <v>221</v>
      </c>
      <c r="K33" s="66"/>
      <c r="L33" s="66"/>
      <c r="M33" s="66"/>
      <c r="N33" s="66"/>
      <c r="O33" s="66"/>
      <c r="P33" s="66"/>
      <c r="Q33" s="76">
        <f t="shared" si="3"/>
        <v>0</v>
      </c>
      <c r="R33" s="92">
        <f>SUM(J33+Q33)</f>
        <v>221</v>
      </c>
      <c r="T33" s="44"/>
      <c r="U33" s="44"/>
    </row>
    <row r="34" spans="1:21" s="30" customFormat="1" ht="18" customHeight="1" x14ac:dyDescent="0.3">
      <c r="A34" s="49"/>
      <c r="B34" s="20" t="s">
        <v>85</v>
      </c>
      <c r="C34" s="49" t="s">
        <v>14</v>
      </c>
      <c r="D34" s="66">
        <v>215</v>
      </c>
      <c r="E34" s="66">
        <v>215</v>
      </c>
      <c r="F34" s="66"/>
      <c r="G34" s="66"/>
      <c r="H34" s="66"/>
      <c r="I34" s="66"/>
      <c r="J34" s="21">
        <f t="shared" si="0"/>
        <v>430</v>
      </c>
      <c r="K34" s="66"/>
      <c r="L34" s="66"/>
      <c r="M34" s="66"/>
      <c r="N34" s="66"/>
      <c r="O34" s="66"/>
      <c r="P34" s="66"/>
      <c r="Q34" s="76">
        <f t="shared" si="3"/>
        <v>0</v>
      </c>
      <c r="R34" s="92">
        <f>SUM(J34+Q34)</f>
        <v>430</v>
      </c>
      <c r="T34" s="47"/>
      <c r="U34" s="47"/>
    </row>
    <row r="35" spans="1:21" s="15" customFormat="1" ht="18" customHeight="1" x14ac:dyDescent="0.3">
      <c r="A35" s="18"/>
      <c r="B35" s="2" t="s">
        <v>39</v>
      </c>
      <c r="C35" s="18"/>
      <c r="D35" s="68">
        <v>218</v>
      </c>
      <c r="E35" s="68">
        <v>222</v>
      </c>
      <c r="F35" s="68"/>
      <c r="G35" s="68"/>
      <c r="H35" s="68"/>
      <c r="I35" s="68"/>
      <c r="J35" s="21">
        <f t="shared" ref="J35:J50" si="4">SUM(D35:I35)</f>
        <v>440</v>
      </c>
      <c r="K35" s="68"/>
      <c r="L35" s="68"/>
      <c r="M35" s="68"/>
      <c r="N35" s="68"/>
      <c r="O35" s="68"/>
      <c r="P35" s="68"/>
      <c r="Q35" s="76">
        <f t="shared" si="3"/>
        <v>0</v>
      </c>
      <c r="R35" s="92">
        <f t="shared" ref="R35:R53" si="5">SUM(J35+Q35)</f>
        <v>440</v>
      </c>
      <c r="T35" s="44"/>
      <c r="U35" s="44"/>
    </row>
    <row r="36" spans="1:21" s="29" customFormat="1" ht="18" customHeight="1" x14ac:dyDescent="0.3">
      <c r="A36" s="24"/>
      <c r="B36" s="8" t="s">
        <v>16</v>
      </c>
      <c r="C36" s="24" t="s">
        <v>12</v>
      </c>
      <c r="D36" s="66">
        <v>7</v>
      </c>
      <c r="E36" s="72">
        <v>5</v>
      </c>
      <c r="F36" s="66"/>
      <c r="G36" s="72"/>
      <c r="H36" s="72"/>
      <c r="I36" s="72"/>
      <c r="J36" s="21">
        <f t="shared" si="4"/>
        <v>12</v>
      </c>
      <c r="K36" s="72"/>
      <c r="L36" s="66"/>
      <c r="M36" s="72"/>
      <c r="N36" s="72"/>
      <c r="O36" s="66"/>
      <c r="P36" s="66"/>
      <c r="Q36" s="76">
        <f t="shared" ref="Q36:Q50" si="6">SUM(K36:P36)</f>
        <v>0</v>
      </c>
      <c r="R36" s="92">
        <f t="shared" si="5"/>
        <v>12</v>
      </c>
      <c r="T36" s="47"/>
      <c r="U36" s="47"/>
    </row>
    <row r="37" spans="1:21" s="29" customFormat="1" ht="18" customHeight="1" x14ac:dyDescent="0.3">
      <c r="A37" s="24"/>
      <c r="B37" s="8" t="s">
        <v>102</v>
      </c>
      <c r="C37" s="24" t="s">
        <v>12</v>
      </c>
      <c r="D37" s="66">
        <v>2</v>
      </c>
      <c r="E37" s="72">
        <v>1</v>
      </c>
      <c r="F37" s="66"/>
      <c r="G37" s="72"/>
      <c r="H37" s="72"/>
      <c r="I37" s="72"/>
      <c r="J37" s="21">
        <f t="shared" si="4"/>
        <v>3</v>
      </c>
      <c r="K37" s="72"/>
      <c r="L37" s="66"/>
      <c r="M37" s="72"/>
      <c r="N37" s="72"/>
      <c r="O37" s="66"/>
      <c r="P37" s="66"/>
      <c r="Q37" s="76">
        <f>SUM(K37:P37)</f>
        <v>0</v>
      </c>
      <c r="R37" s="92">
        <f t="shared" si="5"/>
        <v>3</v>
      </c>
      <c r="T37" s="47"/>
      <c r="U37" s="47"/>
    </row>
    <row r="38" spans="1:21" s="29" customFormat="1" ht="18" customHeight="1" x14ac:dyDescent="0.3">
      <c r="A38" s="24"/>
      <c r="B38" s="8" t="s">
        <v>17</v>
      </c>
      <c r="C38" s="24" t="s">
        <v>12</v>
      </c>
      <c r="D38" s="66">
        <v>158</v>
      </c>
      <c r="E38" s="72">
        <v>163</v>
      </c>
      <c r="F38" s="66"/>
      <c r="G38" s="72"/>
      <c r="H38" s="66"/>
      <c r="I38" s="66"/>
      <c r="J38" s="46">
        <f t="shared" si="4"/>
        <v>321</v>
      </c>
      <c r="K38" s="70"/>
      <c r="L38" s="66"/>
      <c r="M38" s="72"/>
      <c r="N38" s="72"/>
      <c r="O38" s="66"/>
      <c r="P38" s="66"/>
      <c r="Q38" s="76">
        <f t="shared" si="6"/>
        <v>0</v>
      </c>
      <c r="R38" s="92">
        <f t="shared" si="5"/>
        <v>321</v>
      </c>
      <c r="T38" s="47"/>
      <c r="U38" s="47"/>
    </row>
    <row r="39" spans="1:21" s="29" customFormat="1" ht="18" customHeight="1" x14ac:dyDescent="0.3">
      <c r="A39" s="24"/>
      <c r="B39" s="8" t="s">
        <v>18</v>
      </c>
      <c r="C39" s="24" t="s">
        <v>12</v>
      </c>
      <c r="D39" s="66">
        <v>48</v>
      </c>
      <c r="E39" s="66">
        <v>49</v>
      </c>
      <c r="F39" s="66"/>
      <c r="G39" s="66"/>
      <c r="H39" s="66"/>
      <c r="I39" s="66"/>
      <c r="J39" s="21">
        <f t="shared" si="4"/>
        <v>97</v>
      </c>
      <c r="K39" s="66"/>
      <c r="L39" s="66"/>
      <c r="M39" s="66"/>
      <c r="N39" s="66"/>
      <c r="O39" s="66"/>
      <c r="P39" s="66"/>
      <c r="Q39" s="76">
        <f t="shared" si="6"/>
        <v>0</v>
      </c>
      <c r="R39" s="92">
        <f t="shared" si="5"/>
        <v>97</v>
      </c>
      <c r="T39" s="47"/>
      <c r="U39" s="47"/>
    </row>
    <row r="40" spans="1:21" s="29" customFormat="1" ht="18" customHeight="1" x14ac:dyDescent="0.3">
      <c r="A40" s="24"/>
      <c r="B40" s="8" t="s">
        <v>19</v>
      </c>
      <c r="C40" s="24" t="s">
        <v>12</v>
      </c>
      <c r="D40" s="66">
        <v>3</v>
      </c>
      <c r="E40" s="66">
        <v>4</v>
      </c>
      <c r="F40" s="66"/>
      <c r="G40" s="66"/>
      <c r="H40" s="66"/>
      <c r="I40" s="66"/>
      <c r="J40" s="21">
        <f t="shared" si="4"/>
        <v>7</v>
      </c>
      <c r="K40" s="66"/>
      <c r="L40" s="66"/>
      <c r="M40" s="66"/>
      <c r="N40" s="66"/>
      <c r="O40" s="66"/>
      <c r="P40" s="66"/>
      <c r="Q40" s="76">
        <f t="shared" si="6"/>
        <v>0</v>
      </c>
      <c r="R40" s="92">
        <f t="shared" si="5"/>
        <v>7</v>
      </c>
      <c r="T40" s="47"/>
      <c r="U40" s="47"/>
    </row>
    <row r="41" spans="1:21" s="29" customFormat="1" ht="18" customHeight="1" x14ac:dyDescent="0.3">
      <c r="A41" s="24"/>
      <c r="B41" s="20" t="s">
        <v>103</v>
      </c>
      <c r="C41" s="24" t="s">
        <v>12</v>
      </c>
      <c r="D41" s="66">
        <v>0</v>
      </c>
      <c r="E41" s="66">
        <v>0</v>
      </c>
      <c r="F41" s="66"/>
      <c r="G41" s="66"/>
      <c r="H41" s="66"/>
      <c r="I41" s="66"/>
      <c r="J41" s="21">
        <f t="shared" si="4"/>
        <v>0</v>
      </c>
      <c r="K41" s="66"/>
      <c r="L41" s="66"/>
      <c r="M41" s="66"/>
      <c r="N41" s="66"/>
      <c r="O41" s="66"/>
      <c r="P41" s="66"/>
      <c r="Q41" s="76">
        <f t="shared" si="6"/>
        <v>0</v>
      </c>
      <c r="R41" s="92">
        <f t="shared" si="5"/>
        <v>0</v>
      </c>
      <c r="T41" s="47"/>
      <c r="U41" s="47"/>
    </row>
    <row r="42" spans="1:21" s="29" customFormat="1" ht="18" customHeight="1" x14ac:dyDescent="0.3">
      <c r="A42" s="24"/>
      <c r="B42" s="2" t="s">
        <v>40</v>
      </c>
      <c r="C42" s="24" t="s">
        <v>14</v>
      </c>
      <c r="D42" s="68">
        <v>440</v>
      </c>
      <c r="E42" s="68">
        <v>434</v>
      </c>
      <c r="F42" s="68"/>
      <c r="G42" s="68"/>
      <c r="H42" s="68"/>
      <c r="I42" s="68"/>
      <c r="J42" s="21">
        <f t="shared" si="4"/>
        <v>874</v>
      </c>
      <c r="K42" s="68"/>
      <c r="L42" s="68"/>
      <c r="M42" s="68"/>
      <c r="N42" s="68"/>
      <c r="O42" s="68"/>
      <c r="P42" s="68"/>
      <c r="Q42" s="76">
        <f t="shared" si="6"/>
        <v>0</v>
      </c>
      <c r="R42" s="92">
        <f t="shared" si="5"/>
        <v>874</v>
      </c>
      <c r="T42" s="47"/>
      <c r="U42" s="47"/>
    </row>
    <row r="43" spans="1:21" s="29" customFormat="1" ht="18" customHeight="1" x14ac:dyDescent="0.3">
      <c r="A43" s="24"/>
      <c r="B43" s="8" t="s">
        <v>16</v>
      </c>
      <c r="C43" s="24" t="s">
        <v>14</v>
      </c>
      <c r="D43" s="66">
        <v>20</v>
      </c>
      <c r="E43" s="66">
        <v>19</v>
      </c>
      <c r="F43" s="66"/>
      <c r="G43" s="66"/>
      <c r="H43" s="66"/>
      <c r="I43" s="66"/>
      <c r="J43" s="21">
        <f t="shared" si="4"/>
        <v>39</v>
      </c>
      <c r="K43" s="66"/>
      <c r="L43" s="66"/>
      <c r="M43" s="66"/>
      <c r="N43" s="66"/>
      <c r="O43" s="66"/>
      <c r="P43" s="66"/>
      <c r="Q43" s="76">
        <f t="shared" si="6"/>
        <v>0</v>
      </c>
      <c r="R43" s="92">
        <f t="shared" si="5"/>
        <v>39</v>
      </c>
      <c r="T43" s="47"/>
      <c r="U43" s="47"/>
    </row>
    <row r="44" spans="1:21" s="29" customFormat="1" ht="18" customHeight="1" x14ac:dyDescent="0.3">
      <c r="A44" s="24"/>
      <c r="B44" s="8" t="s">
        <v>102</v>
      </c>
      <c r="C44" s="60" t="s">
        <v>12</v>
      </c>
      <c r="D44" s="66">
        <v>6</v>
      </c>
      <c r="E44" s="66">
        <v>3</v>
      </c>
      <c r="F44" s="66"/>
      <c r="G44" s="66"/>
      <c r="H44" s="66"/>
      <c r="I44" s="66"/>
      <c r="J44" s="21">
        <f t="shared" si="4"/>
        <v>9</v>
      </c>
      <c r="K44" s="66"/>
      <c r="L44" s="66"/>
      <c r="M44" s="66"/>
      <c r="N44" s="66"/>
      <c r="O44" s="66"/>
      <c r="P44" s="66"/>
      <c r="Q44" s="76">
        <f t="shared" si="6"/>
        <v>0</v>
      </c>
      <c r="R44" s="92">
        <f t="shared" si="5"/>
        <v>9</v>
      </c>
      <c r="T44" s="47"/>
      <c r="U44" s="47"/>
    </row>
    <row r="45" spans="1:21" s="29" customFormat="1" ht="18" customHeight="1" x14ac:dyDescent="0.3">
      <c r="A45" s="24"/>
      <c r="B45" s="8" t="s">
        <v>17</v>
      </c>
      <c r="C45" s="45" t="s">
        <v>14</v>
      </c>
      <c r="D45" s="66">
        <v>316</v>
      </c>
      <c r="E45" s="66">
        <v>315</v>
      </c>
      <c r="F45" s="66"/>
      <c r="G45" s="66"/>
      <c r="H45" s="66"/>
      <c r="I45" s="66"/>
      <c r="J45" s="21">
        <f t="shared" si="4"/>
        <v>631</v>
      </c>
      <c r="K45" s="66"/>
      <c r="L45" s="66"/>
      <c r="M45" s="66"/>
      <c r="N45" s="66"/>
      <c r="O45" s="66"/>
      <c r="P45" s="66"/>
      <c r="Q45" s="76">
        <f t="shared" si="6"/>
        <v>0</v>
      </c>
      <c r="R45" s="92">
        <f t="shared" si="5"/>
        <v>631</v>
      </c>
      <c r="T45" s="47"/>
      <c r="U45" s="47"/>
    </row>
    <row r="46" spans="1:21" s="29" customFormat="1" ht="18" customHeight="1" x14ac:dyDescent="0.3">
      <c r="A46" s="24"/>
      <c r="B46" s="8" t="s">
        <v>18</v>
      </c>
      <c r="C46" s="45" t="s">
        <v>14</v>
      </c>
      <c r="D46" s="66">
        <v>94</v>
      </c>
      <c r="E46" s="66">
        <v>91</v>
      </c>
      <c r="F46" s="66"/>
      <c r="G46" s="66"/>
      <c r="H46" s="66"/>
      <c r="I46" s="66"/>
      <c r="J46" s="21">
        <f t="shared" si="4"/>
        <v>185</v>
      </c>
      <c r="K46" s="66"/>
      <c r="L46" s="66"/>
      <c r="M46" s="66"/>
      <c r="N46" s="66"/>
      <c r="O46" s="66"/>
      <c r="P46" s="66"/>
      <c r="Q46" s="76">
        <f t="shared" si="6"/>
        <v>0</v>
      </c>
      <c r="R46" s="92">
        <f t="shared" si="5"/>
        <v>185</v>
      </c>
      <c r="T46" s="47"/>
      <c r="U46" s="47"/>
    </row>
    <row r="47" spans="1:21" s="29" customFormat="1" ht="18" customHeight="1" x14ac:dyDescent="0.3">
      <c r="A47" s="24"/>
      <c r="B47" s="8" t="s">
        <v>19</v>
      </c>
      <c r="C47" s="45" t="s">
        <v>14</v>
      </c>
      <c r="D47" s="66">
        <v>4</v>
      </c>
      <c r="E47" s="66">
        <v>6</v>
      </c>
      <c r="F47" s="66"/>
      <c r="G47" s="66"/>
      <c r="H47" s="66"/>
      <c r="I47" s="66"/>
      <c r="J47" s="21">
        <f t="shared" si="4"/>
        <v>10</v>
      </c>
      <c r="K47" s="66"/>
      <c r="L47" s="66"/>
      <c r="M47" s="66"/>
      <c r="N47" s="66"/>
      <c r="O47" s="66"/>
      <c r="P47" s="66"/>
      <c r="Q47" s="76">
        <f t="shared" si="6"/>
        <v>0</v>
      </c>
      <c r="R47" s="92">
        <f t="shared" si="5"/>
        <v>10</v>
      </c>
      <c r="T47" s="47"/>
      <c r="U47" s="47"/>
    </row>
    <row r="48" spans="1:21" s="29" customFormat="1" ht="18" customHeight="1" x14ac:dyDescent="0.3">
      <c r="A48" s="60"/>
      <c r="B48" s="20" t="s">
        <v>103</v>
      </c>
      <c r="C48" s="60" t="s">
        <v>12</v>
      </c>
      <c r="D48" s="66">
        <v>0</v>
      </c>
      <c r="E48" s="66">
        <v>0</v>
      </c>
      <c r="F48" s="66"/>
      <c r="G48" s="66"/>
      <c r="H48" s="66"/>
      <c r="I48" s="66"/>
      <c r="J48" s="21">
        <f t="shared" si="4"/>
        <v>0</v>
      </c>
      <c r="K48" s="66"/>
      <c r="L48" s="66"/>
      <c r="M48" s="66"/>
      <c r="N48" s="66"/>
      <c r="O48" s="66"/>
      <c r="P48" s="66"/>
      <c r="Q48" s="76">
        <f t="shared" si="6"/>
        <v>0</v>
      </c>
      <c r="R48" s="92">
        <f t="shared" si="5"/>
        <v>0</v>
      </c>
      <c r="T48" s="47"/>
      <c r="U48" s="47"/>
    </row>
    <row r="49" spans="1:21" s="30" customFormat="1" ht="18" customHeight="1" x14ac:dyDescent="0.3">
      <c r="A49" s="45">
        <v>3</v>
      </c>
      <c r="B49" s="20" t="s">
        <v>41</v>
      </c>
      <c r="C49" s="45" t="s">
        <v>10</v>
      </c>
      <c r="D49" s="66">
        <v>7</v>
      </c>
      <c r="E49" s="66">
        <v>4</v>
      </c>
      <c r="F49" s="66"/>
      <c r="G49" s="66"/>
      <c r="H49" s="66"/>
      <c r="I49" s="66"/>
      <c r="J49" s="21">
        <f t="shared" si="4"/>
        <v>11</v>
      </c>
      <c r="K49" s="66"/>
      <c r="L49" s="66"/>
      <c r="M49" s="66"/>
      <c r="N49" s="66"/>
      <c r="O49" s="66"/>
      <c r="P49" s="66"/>
      <c r="Q49" s="76">
        <f t="shared" si="6"/>
        <v>0</v>
      </c>
      <c r="R49" s="92">
        <f t="shared" si="5"/>
        <v>11</v>
      </c>
      <c r="T49" s="47"/>
      <c r="U49" s="47"/>
    </row>
    <row r="50" spans="1:21" s="29" customFormat="1" ht="18" customHeight="1" x14ac:dyDescent="0.3">
      <c r="A50" s="42"/>
      <c r="B50" s="43" t="s">
        <v>42</v>
      </c>
      <c r="C50" s="42" t="s">
        <v>10</v>
      </c>
      <c r="D50" s="69">
        <v>15</v>
      </c>
      <c r="E50" s="69">
        <v>12</v>
      </c>
      <c r="F50" s="69"/>
      <c r="G50" s="69"/>
      <c r="H50" s="69"/>
      <c r="I50" s="69"/>
      <c r="J50" s="41">
        <f t="shared" si="4"/>
        <v>27</v>
      </c>
      <c r="K50" s="69"/>
      <c r="L50" s="69"/>
      <c r="M50" s="69"/>
      <c r="N50" s="69"/>
      <c r="O50" s="69"/>
      <c r="P50" s="69"/>
      <c r="Q50" s="81">
        <f t="shared" si="6"/>
        <v>0</v>
      </c>
      <c r="R50" s="93">
        <f t="shared" si="5"/>
        <v>27</v>
      </c>
      <c r="T50" s="47"/>
      <c r="U50" s="47"/>
    </row>
    <row r="51" spans="1:21" s="15" customFormat="1" ht="18" customHeight="1" x14ac:dyDescent="0.3">
      <c r="A51" s="18">
        <v>4</v>
      </c>
      <c r="B51" s="20" t="s">
        <v>43</v>
      </c>
      <c r="C51" s="18"/>
      <c r="D51" s="78"/>
      <c r="E51" s="66"/>
      <c r="F51" s="66"/>
      <c r="G51" s="66"/>
      <c r="H51" s="66"/>
      <c r="I51" s="66"/>
      <c r="J51" s="79"/>
      <c r="K51" s="66"/>
      <c r="L51" s="66"/>
      <c r="M51" s="66"/>
      <c r="N51" s="66"/>
      <c r="O51" s="66"/>
      <c r="P51" s="66"/>
      <c r="Q51" s="76"/>
      <c r="R51" s="92">
        <f t="shared" si="5"/>
        <v>0</v>
      </c>
      <c r="T51" s="44"/>
      <c r="U51" s="44"/>
    </row>
    <row r="52" spans="1:21" s="113" customFormat="1" ht="18" customHeight="1" x14ac:dyDescent="0.3">
      <c r="A52" s="109"/>
      <c r="B52" s="110" t="s">
        <v>44</v>
      </c>
      <c r="C52" s="109" t="s">
        <v>45</v>
      </c>
      <c r="D52" s="71">
        <v>6842</v>
      </c>
      <c r="E52" s="71">
        <v>6681</v>
      </c>
      <c r="F52" s="71"/>
      <c r="G52" s="71"/>
      <c r="H52" s="71"/>
      <c r="I52" s="71"/>
      <c r="J52" s="111">
        <f t="shared" ref="J52:J75" si="7">SUM(D52:I52)</f>
        <v>13523</v>
      </c>
      <c r="K52" s="71"/>
      <c r="L52" s="71"/>
      <c r="M52" s="71"/>
      <c r="N52" s="71"/>
      <c r="O52" s="71"/>
      <c r="P52" s="71"/>
      <c r="Q52" s="115">
        <f t="shared" ref="Q52:Q60" si="8">SUM(K52:P52)</f>
        <v>0</v>
      </c>
      <c r="R52" s="92">
        <f t="shared" si="5"/>
        <v>13523</v>
      </c>
      <c r="T52" s="114"/>
      <c r="U52" s="114"/>
    </row>
    <row r="53" spans="1:21" s="15" customFormat="1" ht="18" customHeight="1" x14ac:dyDescent="0.3">
      <c r="A53" s="60"/>
      <c r="B53" s="20" t="s">
        <v>46</v>
      </c>
      <c r="C53" s="60" t="s">
        <v>45</v>
      </c>
      <c r="D53" s="66">
        <v>6650</v>
      </c>
      <c r="E53" s="66">
        <v>6444</v>
      </c>
      <c r="F53" s="66"/>
      <c r="G53" s="66"/>
      <c r="H53" s="66"/>
      <c r="I53" s="66"/>
      <c r="J53" s="21">
        <f t="shared" si="7"/>
        <v>13094</v>
      </c>
      <c r="K53" s="66"/>
      <c r="L53" s="66"/>
      <c r="M53" s="66"/>
      <c r="N53" s="66"/>
      <c r="O53" s="66"/>
      <c r="P53" s="66"/>
      <c r="Q53" s="76">
        <f t="shared" ref="Q53" si="9">SUM(K53:P53)</f>
        <v>0</v>
      </c>
      <c r="R53" s="92">
        <f t="shared" si="5"/>
        <v>13094</v>
      </c>
      <c r="T53" s="44"/>
      <c r="U53" s="44"/>
    </row>
    <row r="54" spans="1:21" s="113" customFormat="1" ht="18" customHeight="1" x14ac:dyDescent="0.3">
      <c r="A54" s="109">
        <v>5</v>
      </c>
      <c r="B54" s="110" t="s">
        <v>47</v>
      </c>
      <c r="C54" s="109" t="s">
        <v>12</v>
      </c>
      <c r="D54" s="71">
        <v>228</v>
      </c>
      <c r="E54" s="71">
        <v>217</v>
      </c>
      <c r="F54" s="71"/>
      <c r="G54" s="71"/>
      <c r="H54" s="71"/>
      <c r="I54" s="71"/>
      <c r="J54" s="111">
        <f t="shared" si="7"/>
        <v>445</v>
      </c>
      <c r="K54" s="71"/>
      <c r="L54" s="71"/>
      <c r="M54" s="71"/>
      <c r="N54" s="71"/>
      <c r="O54" s="71"/>
      <c r="P54" s="71"/>
      <c r="Q54" s="112">
        <f t="shared" si="8"/>
        <v>0</v>
      </c>
      <c r="R54" s="92">
        <f>SUM(J54+Q54)</f>
        <v>445</v>
      </c>
      <c r="T54" s="114"/>
      <c r="U54" s="114"/>
    </row>
    <row r="55" spans="1:21" s="30" customFormat="1" ht="18" customHeight="1" x14ac:dyDescent="0.3">
      <c r="A55" s="49">
        <v>6</v>
      </c>
      <c r="B55" s="20" t="s">
        <v>48</v>
      </c>
      <c r="C55" s="49"/>
      <c r="D55" s="68"/>
      <c r="E55" s="68"/>
      <c r="F55" s="68"/>
      <c r="G55" s="68"/>
      <c r="H55" s="68"/>
      <c r="I55" s="68"/>
      <c r="J55" s="21">
        <f t="shared" si="7"/>
        <v>0</v>
      </c>
      <c r="K55" s="68"/>
      <c r="L55" s="66"/>
      <c r="M55" s="66"/>
      <c r="N55" s="66"/>
      <c r="O55" s="66"/>
      <c r="P55" s="66"/>
      <c r="Q55" s="76">
        <f t="shared" si="8"/>
        <v>0</v>
      </c>
      <c r="R55" s="92">
        <v>0</v>
      </c>
      <c r="T55" s="47"/>
      <c r="U55" s="47"/>
    </row>
    <row r="56" spans="1:21" s="15" customFormat="1" ht="18" customHeight="1" x14ac:dyDescent="0.3">
      <c r="A56" s="18"/>
      <c r="B56" s="20" t="s">
        <v>49</v>
      </c>
      <c r="C56" s="18" t="s">
        <v>12</v>
      </c>
      <c r="D56" s="66">
        <v>0</v>
      </c>
      <c r="E56" s="66">
        <v>0</v>
      </c>
      <c r="F56" s="66"/>
      <c r="G56" s="66"/>
      <c r="H56" s="66"/>
      <c r="I56" s="66"/>
      <c r="J56" s="21">
        <f t="shared" si="7"/>
        <v>0</v>
      </c>
      <c r="K56" s="66"/>
      <c r="L56" s="66"/>
      <c r="M56" s="66"/>
      <c r="N56" s="66"/>
      <c r="O56" s="66"/>
      <c r="P56" s="66"/>
      <c r="Q56" s="76">
        <f t="shared" si="8"/>
        <v>0</v>
      </c>
      <c r="R56" s="92">
        <f>SUM(J56+Q56)</f>
        <v>0</v>
      </c>
      <c r="T56" s="44"/>
      <c r="U56" s="44"/>
    </row>
    <row r="57" spans="1:21" s="15" customFormat="1" ht="18" customHeight="1" x14ac:dyDescent="0.3">
      <c r="A57" s="18"/>
      <c r="B57" s="20" t="s">
        <v>50</v>
      </c>
      <c r="C57" s="18" t="s">
        <v>12</v>
      </c>
      <c r="D57" s="66">
        <v>0</v>
      </c>
      <c r="E57" s="66">
        <v>0</v>
      </c>
      <c r="F57" s="66"/>
      <c r="G57" s="66"/>
      <c r="H57" s="66"/>
      <c r="I57" s="66"/>
      <c r="J57" s="21">
        <f t="shared" si="7"/>
        <v>0</v>
      </c>
      <c r="K57" s="66"/>
      <c r="L57" s="66"/>
      <c r="M57" s="66"/>
      <c r="N57" s="66"/>
      <c r="O57" s="66"/>
      <c r="P57" s="66"/>
      <c r="Q57" s="76">
        <f t="shared" si="8"/>
        <v>0</v>
      </c>
      <c r="R57" s="92">
        <f>SUM(J57+Q57)</f>
        <v>0</v>
      </c>
      <c r="T57" s="44"/>
      <c r="U57" s="44"/>
    </row>
    <row r="58" spans="1:21" s="15" customFormat="1" ht="18" customHeight="1" x14ac:dyDescent="0.3">
      <c r="A58" s="18">
        <v>7</v>
      </c>
      <c r="B58" s="20" t="s">
        <v>51</v>
      </c>
      <c r="C58" s="18" t="s">
        <v>10</v>
      </c>
      <c r="D58" s="66">
        <v>101</v>
      </c>
      <c r="E58" s="66">
        <v>61</v>
      </c>
      <c r="F58" s="66"/>
      <c r="G58" s="66"/>
      <c r="H58" s="66"/>
      <c r="I58" s="68"/>
      <c r="J58" s="21">
        <f t="shared" si="7"/>
        <v>162</v>
      </c>
      <c r="K58" s="68"/>
      <c r="L58" s="68"/>
      <c r="M58" s="68"/>
      <c r="N58" s="68"/>
      <c r="O58" s="68"/>
      <c r="P58" s="68"/>
      <c r="Q58" s="76">
        <f t="shared" si="8"/>
        <v>0</v>
      </c>
      <c r="R58" s="92">
        <f>SUM(J58+Q58)</f>
        <v>162</v>
      </c>
      <c r="T58" s="44"/>
      <c r="U58" s="44"/>
    </row>
    <row r="59" spans="1:21" s="15" customFormat="1" ht="18" customHeight="1" x14ac:dyDescent="0.3">
      <c r="A59" s="18"/>
      <c r="B59" s="20" t="s">
        <v>52</v>
      </c>
      <c r="C59" s="18" t="s">
        <v>10</v>
      </c>
      <c r="D59" s="66">
        <v>6</v>
      </c>
      <c r="E59" s="66">
        <v>3</v>
      </c>
      <c r="F59" s="66"/>
      <c r="G59" s="66"/>
      <c r="H59" s="66"/>
      <c r="I59" s="66"/>
      <c r="J59" s="21">
        <f t="shared" si="7"/>
        <v>9</v>
      </c>
      <c r="K59" s="66"/>
      <c r="L59" s="66"/>
      <c r="M59" s="66"/>
      <c r="N59" s="66"/>
      <c r="O59" s="66"/>
      <c r="P59" s="66"/>
      <c r="Q59" s="76">
        <f t="shared" si="8"/>
        <v>0</v>
      </c>
      <c r="R59" s="92">
        <f>SUM(J59+Q59)</f>
        <v>9</v>
      </c>
      <c r="T59" s="44"/>
      <c r="U59" s="44"/>
    </row>
    <row r="60" spans="1:21" s="15" customFormat="1" ht="18" customHeight="1" x14ac:dyDescent="0.3">
      <c r="A60" s="18"/>
      <c r="B60" s="20" t="s">
        <v>53</v>
      </c>
      <c r="C60" s="18" t="s">
        <v>10</v>
      </c>
      <c r="D60" s="66">
        <v>95</v>
      </c>
      <c r="E60" s="66">
        <v>58</v>
      </c>
      <c r="F60" s="66"/>
      <c r="G60" s="66"/>
      <c r="H60" s="66"/>
      <c r="I60" s="66"/>
      <c r="J60" s="21">
        <f t="shared" si="7"/>
        <v>153</v>
      </c>
      <c r="K60" s="66"/>
      <c r="L60" s="66"/>
      <c r="M60" s="66"/>
      <c r="N60" s="66"/>
      <c r="O60" s="66"/>
      <c r="P60" s="66"/>
      <c r="Q60" s="76">
        <f t="shared" si="8"/>
        <v>0</v>
      </c>
      <c r="R60" s="92">
        <f>SUM(J60+Q60)</f>
        <v>153</v>
      </c>
      <c r="T60" s="44"/>
      <c r="U60" s="44"/>
    </row>
    <row r="61" spans="1:21" s="15" customFormat="1" ht="18" customHeight="1" x14ac:dyDescent="0.3">
      <c r="A61" s="18"/>
      <c r="B61" s="19" t="s">
        <v>57</v>
      </c>
      <c r="C61" s="18"/>
      <c r="D61" s="66"/>
      <c r="E61" s="66"/>
      <c r="F61" s="66"/>
      <c r="G61" s="10"/>
      <c r="H61" s="66"/>
      <c r="I61" s="66"/>
      <c r="J61" s="21">
        <f t="shared" si="7"/>
        <v>0</v>
      </c>
      <c r="K61" s="66"/>
      <c r="L61" s="66"/>
      <c r="M61" s="66"/>
      <c r="N61" s="66"/>
      <c r="O61" s="66"/>
      <c r="P61" s="66"/>
      <c r="Q61" s="67"/>
      <c r="R61" s="92"/>
      <c r="T61" s="44"/>
      <c r="U61" s="44"/>
    </row>
    <row r="62" spans="1:21" s="15" customFormat="1" ht="18" customHeight="1" x14ac:dyDescent="0.3">
      <c r="A62" s="11">
        <v>1</v>
      </c>
      <c r="B62" s="31" t="s">
        <v>58</v>
      </c>
      <c r="C62" s="11" t="s">
        <v>14</v>
      </c>
      <c r="D62" s="61">
        <v>21</v>
      </c>
      <c r="E62" s="61">
        <v>26</v>
      </c>
      <c r="F62" s="61"/>
      <c r="G62" s="66"/>
      <c r="H62" s="61"/>
      <c r="I62" s="61"/>
      <c r="J62" s="21">
        <f>SUM(D62:I62)</f>
        <v>47</v>
      </c>
      <c r="K62" s="61"/>
      <c r="L62" s="61"/>
      <c r="M62" s="66"/>
      <c r="N62" s="61"/>
      <c r="O62" s="61"/>
      <c r="P62" s="61"/>
      <c r="Q62" s="23">
        <f>SUM(K62:P62)</f>
        <v>0</v>
      </c>
      <c r="R62" s="92">
        <f>SUM(J62+Q62)</f>
        <v>47</v>
      </c>
      <c r="S62" s="95">
        <f>SUM(R62:R64)</f>
        <v>984</v>
      </c>
      <c r="T62" s="44"/>
      <c r="U62" s="44"/>
    </row>
    <row r="63" spans="1:21" s="15" customFormat="1" ht="18" customHeight="1" x14ac:dyDescent="0.3">
      <c r="A63" s="11"/>
      <c r="B63" s="31" t="s">
        <v>59</v>
      </c>
      <c r="C63" s="11" t="s">
        <v>14</v>
      </c>
      <c r="D63" s="61">
        <v>217</v>
      </c>
      <c r="E63" s="61">
        <v>252</v>
      </c>
      <c r="F63" s="61"/>
      <c r="G63" s="61"/>
      <c r="H63" s="61"/>
      <c r="I63" s="61"/>
      <c r="J63" s="21">
        <f t="shared" si="7"/>
        <v>469</v>
      </c>
      <c r="K63" s="61"/>
      <c r="L63" s="61"/>
      <c r="M63" s="66"/>
      <c r="N63" s="61"/>
      <c r="O63" s="61"/>
      <c r="P63" s="61"/>
      <c r="Q63" s="23">
        <f>SUM(K63:P63)</f>
        <v>0</v>
      </c>
      <c r="R63" s="92">
        <f>SUM(J63+Q63)</f>
        <v>469</v>
      </c>
      <c r="T63" s="44"/>
      <c r="U63" s="44"/>
    </row>
    <row r="64" spans="1:21" s="15" customFormat="1" ht="18" customHeight="1" x14ac:dyDescent="0.3">
      <c r="A64" s="11"/>
      <c r="B64" s="31" t="s">
        <v>80</v>
      </c>
      <c r="C64" s="11" t="s">
        <v>14</v>
      </c>
      <c r="D64" s="61">
        <v>342</v>
      </c>
      <c r="E64" s="61">
        <v>126</v>
      </c>
      <c r="F64" s="61"/>
      <c r="G64" s="61"/>
      <c r="H64" s="61"/>
      <c r="I64" s="61"/>
      <c r="J64" s="21">
        <f t="shared" si="7"/>
        <v>468</v>
      </c>
      <c r="K64" s="61"/>
      <c r="L64" s="61"/>
      <c r="M64" s="66"/>
      <c r="N64" s="61"/>
      <c r="O64" s="61"/>
      <c r="P64" s="61"/>
      <c r="Q64" s="23">
        <f>SUM(K64:P64)</f>
        <v>0</v>
      </c>
      <c r="R64" s="92">
        <f>SUM(J64+Q64)</f>
        <v>468</v>
      </c>
      <c r="T64" s="44"/>
      <c r="U64" s="44"/>
    </row>
    <row r="65" spans="1:34" s="15" customFormat="1" ht="18" customHeight="1" x14ac:dyDescent="0.3">
      <c r="A65" s="11"/>
      <c r="B65" s="31" t="s">
        <v>75</v>
      </c>
      <c r="C65" s="11" t="s">
        <v>14</v>
      </c>
      <c r="D65" s="61">
        <v>98</v>
      </c>
      <c r="E65" s="61">
        <v>91</v>
      </c>
      <c r="F65" s="61"/>
      <c r="G65" s="61"/>
      <c r="H65" s="61"/>
      <c r="I65" s="61"/>
      <c r="J65" s="21">
        <f>SUM(D65:I65)</f>
        <v>189</v>
      </c>
      <c r="K65" s="61"/>
      <c r="L65" s="61"/>
      <c r="M65" s="66"/>
      <c r="N65" s="61"/>
      <c r="O65" s="61"/>
      <c r="P65" s="61"/>
      <c r="Q65" s="23">
        <f>SUM(K65:P65)</f>
        <v>0</v>
      </c>
      <c r="R65" s="92">
        <f>SUM(J65+Q65)</f>
        <v>189</v>
      </c>
      <c r="T65" s="44"/>
      <c r="U65" s="44"/>
    </row>
    <row r="66" spans="1:34" s="15" customFormat="1" ht="18" customHeight="1" x14ac:dyDescent="0.3">
      <c r="A66" s="11"/>
      <c r="B66" s="31" t="s">
        <v>60</v>
      </c>
      <c r="C66" s="11" t="s">
        <v>14</v>
      </c>
      <c r="D66" s="61">
        <v>32</v>
      </c>
      <c r="E66" s="61">
        <v>39</v>
      </c>
      <c r="F66" s="61"/>
      <c r="G66" s="61"/>
      <c r="H66" s="61"/>
      <c r="I66" s="61"/>
      <c r="J66" s="21">
        <f t="shared" si="7"/>
        <v>71</v>
      </c>
      <c r="K66" s="61"/>
      <c r="L66" s="61"/>
      <c r="M66" s="66"/>
      <c r="N66" s="61"/>
      <c r="O66" s="61"/>
      <c r="P66" s="82"/>
      <c r="Q66" s="23">
        <f>SUM(K66:P66)</f>
        <v>0</v>
      </c>
      <c r="R66" s="92">
        <f>SUM(J66+Q66)</f>
        <v>71</v>
      </c>
      <c r="T66" s="44"/>
      <c r="U66" s="44"/>
    </row>
    <row r="67" spans="1:34" s="15" customFormat="1" ht="18" customHeight="1" x14ac:dyDescent="0.3">
      <c r="A67" s="11"/>
      <c r="B67" s="31" t="s">
        <v>61</v>
      </c>
      <c r="C67" s="11" t="s">
        <v>94</v>
      </c>
      <c r="D67" s="82">
        <v>0</v>
      </c>
      <c r="E67" s="82">
        <v>0</v>
      </c>
      <c r="F67" s="82"/>
      <c r="G67" s="61"/>
      <c r="H67" s="82"/>
      <c r="I67" s="82"/>
      <c r="J67" s="21">
        <f t="shared" si="7"/>
        <v>0</v>
      </c>
      <c r="K67" s="82"/>
      <c r="L67" s="82"/>
      <c r="M67" s="82"/>
      <c r="N67" s="82"/>
      <c r="O67" s="82"/>
      <c r="P67" s="82"/>
      <c r="Q67" s="23">
        <f>SUM(P67,O67,N67,M67,L67,K67)</f>
        <v>0</v>
      </c>
      <c r="R67" s="92">
        <f>SUM(J67,Q67)</f>
        <v>0</v>
      </c>
      <c r="T67" s="44"/>
      <c r="U67" s="44"/>
    </row>
    <row r="68" spans="1:34" s="15" customFormat="1" ht="18" customHeight="1" x14ac:dyDescent="0.3">
      <c r="A68" s="11"/>
      <c r="B68" s="31" t="s">
        <v>62</v>
      </c>
      <c r="C68" s="11" t="s">
        <v>14</v>
      </c>
      <c r="D68" s="61">
        <v>1033</v>
      </c>
      <c r="E68" s="62">
        <v>1062</v>
      </c>
      <c r="F68" s="61"/>
      <c r="G68" s="61"/>
      <c r="H68" s="61"/>
      <c r="I68" s="61"/>
      <c r="J68" s="21">
        <f t="shared" si="7"/>
        <v>2095</v>
      </c>
      <c r="K68" s="61"/>
      <c r="L68" s="61"/>
      <c r="M68" s="61"/>
      <c r="N68" s="61"/>
      <c r="O68" s="61"/>
      <c r="P68" s="62"/>
      <c r="Q68" s="23">
        <f>SUM(K68,L68,M68,N68,O68,P9)</f>
        <v>0</v>
      </c>
      <c r="R68" s="92">
        <f>SUM(J68+Q68)</f>
        <v>2095</v>
      </c>
      <c r="T68" s="44"/>
      <c r="U68" s="44"/>
    </row>
    <row r="69" spans="1:34" s="15" customFormat="1" ht="18" customHeight="1" x14ac:dyDescent="0.3">
      <c r="A69" s="62"/>
      <c r="B69" s="22" t="s">
        <v>98</v>
      </c>
      <c r="C69" s="62" t="s">
        <v>14</v>
      </c>
      <c r="D69" s="61">
        <v>204</v>
      </c>
      <c r="E69" s="62">
        <v>180</v>
      </c>
      <c r="F69" s="61"/>
      <c r="G69" s="82"/>
      <c r="H69" s="61"/>
      <c r="I69" s="82"/>
      <c r="J69" s="21">
        <f t="shared" si="7"/>
        <v>384</v>
      </c>
      <c r="K69" s="61"/>
      <c r="L69" s="82"/>
      <c r="M69" s="61"/>
      <c r="N69" s="61"/>
      <c r="O69" s="61"/>
      <c r="P69" s="62"/>
      <c r="Q69" s="23">
        <f t="shared" ref="Q69:Q75" si="10">SUM(K69,L69,M69,N69,O69,P10)</f>
        <v>0</v>
      </c>
      <c r="R69" s="92">
        <f>SUM(J69,Q69)</f>
        <v>384</v>
      </c>
      <c r="T69" s="44"/>
      <c r="U69" s="44"/>
    </row>
    <row r="70" spans="1:34" s="104" customFormat="1" ht="18.75" x14ac:dyDescent="0.3">
      <c r="A70" s="98">
        <v>6</v>
      </c>
      <c r="B70" s="20" t="s">
        <v>104</v>
      </c>
      <c r="C70" s="62" t="s">
        <v>14</v>
      </c>
      <c r="D70" s="107">
        <v>415</v>
      </c>
      <c r="E70" s="107">
        <v>402</v>
      </c>
      <c r="F70" s="107"/>
      <c r="G70" s="107"/>
      <c r="H70" s="107"/>
      <c r="I70" s="107"/>
      <c r="J70" s="21">
        <f t="shared" si="7"/>
        <v>817</v>
      </c>
      <c r="K70" s="107"/>
      <c r="L70" s="107"/>
      <c r="M70" s="107"/>
      <c r="N70" s="99"/>
      <c r="O70" s="99"/>
      <c r="P70" s="99"/>
      <c r="Q70" s="23">
        <f t="shared" si="10"/>
        <v>0</v>
      </c>
      <c r="R70" s="92">
        <f t="shared" ref="R70:R75" si="11">SUM(J70,Q70)</f>
        <v>817</v>
      </c>
      <c r="S70" s="100"/>
      <c r="T70" s="101"/>
      <c r="U70" s="101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3"/>
      <c r="AH70" s="101"/>
    </row>
    <row r="71" spans="1:34" s="15" customFormat="1" ht="18" customHeight="1" x14ac:dyDescent="0.3">
      <c r="A71" s="27"/>
      <c r="B71" s="32" t="s">
        <v>63</v>
      </c>
      <c r="C71" s="27"/>
      <c r="D71" s="82"/>
      <c r="E71" s="82"/>
      <c r="F71" s="61"/>
      <c r="G71" s="82"/>
      <c r="H71" s="82"/>
      <c r="I71" s="82"/>
      <c r="J71" s="21">
        <f t="shared" si="7"/>
        <v>0</v>
      </c>
      <c r="K71" s="82"/>
      <c r="L71" s="61"/>
      <c r="M71" s="61"/>
      <c r="N71" s="61"/>
      <c r="O71" s="61"/>
      <c r="P71" s="61"/>
      <c r="Q71" s="23">
        <f t="shared" si="10"/>
        <v>0</v>
      </c>
      <c r="R71" s="92">
        <f t="shared" si="11"/>
        <v>0</v>
      </c>
      <c r="T71" s="44"/>
      <c r="U71" s="44"/>
    </row>
    <row r="72" spans="1:34" s="58" customFormat="1" ht="18" customHeight="1" x14ac:dyDescent="0.3">
      <c r="A72" s="8"/>
      <c r="B72" s="57" t="s">
        <v>99</v>
      </c>
      <c r="C72" s="24" t="s">
        <v>65</v>
      </c>
      <c r="D72" s="148">
        <v>0</v>
      </c>
      <c r="E72" s="148">
        <v>0</v>
      </c>
      <c r="F72" s="148"/>
      <c r="G72" s="65"/>
      <c r="H72" s="65"/>
      <c r="I72" s="148"/>
      <c r="J72" s="21">
        <f t="shared" si="7"/>
        <v>0</v>
      </c>
      <c r="K72" s="24"/>
      <c r="L72" s="60"/>
      <c r="M72" s="60"/>
      <c r="N72" s="116"/>
      <c r="O72" s="60"/>
      <c r="P72" s="116"/>
      <c r="Q72" s="23">
        <f t="shared" si="10"/>
        <v>0</v>
      </c>
      <c r="R72" s="92">
        <f t="shared" si="11"/>
        <v>0</v>
      </c>
      <c r="T72" s="47"/>
      <c r="U72" s="47"/>
    </row>
    <row r="73" spans="1:34" s="58" customFormat="1" ht="18" customHeight="1" x14ac:dyDescent="0.3">
      <c r="A73" s="8"/>
      <c r="B73" s="57" t="s">
        <v>108</v>
      </c>
      <c r="C73" s="24" t="s">
        <v>65</v>
      </c>
      <c r="D73" s="148">
        <v>85.81</v>
      </c>
      <c r="E73" s="149">
        <v>85.92</v>
      </c>
      <c r="F73" s="149"/>
      <c r="G73" s="149"/>
      <c r="H73" s="149"/>
      <c r="I73" s="149"/>
      <c r="J73" s="21">
        <f t="shared" si="7"/>
        <v>171.73000000000002</v>
      </c>
      <c r="K73" s="24"/>
      <c r="L73" s="24"/>
      <c r="M73" s="60"/>
      <c r="N73" s="59"/>
      <c r="O73" s="60"/>
      <c r="P73" s="59"/>
      <c r="Q73" s="23">
        <f t="shared" si="10"/>
        <v>0</v>
      </c>
      <c r="R73" s="92">
        <f t="shared" si="11"/>
        <v>171.73000000000002</v>
      </c>
      <c r="T73" s="47"/>
      <c r="U73" s="47"/>
    </row>
    <row r="74" spans="1:34" s="58" customFormat="1" ht="18" customHeight="1" x14ac:dyDescent="0.3">
      <c r="A74" s="8"/>
      <c r="B74" s="57" t="s">
        <v>64</v>
      </c>
      <c r="C74" s="24" t="s">
        <v>65</v>
      </c>
      <c r="D74" s="148">
        <v>65</v>
      </c>
      <c r="E74" s="148">
        <v>65.09</v>
      </c>
      <c r="F74" s="65"/>
      <c r="G74" s="65"/>
      <c r="H74" s="148"/>
      <c r="I74" s="148"/>
      <c r="J74" s="21">
        <f t="shared" si="7"/>
        <v>130.09</v>
      </c>
      <c r="K74" s="60"/>
      <c r="L74" s="150"/>
      <c r="M74" s="60"/>
      <c r="N74" s="60"/>
      <c r="O74" s="60"/>
      <c r="P74" s="60"/>
      <c r="Q74" s="23">
        <f t="shared" si="10"/>
        <v>0</v>
      </c>
      <c r="R74" s="92">
        <f t="shared" si="11"/>
        <v>130.09</v>
      </c>
      <c r="T74" s="47"/>
      <c r="U74" s="47"/>
    </row>
    <row r="75" spans="1:34" s="33" customFormat="1" ht="18" customHeight="1" x14ac:dyDescent="0.3">
      <c r="A75" s="34"/>
      <c r="B75" s="35" t="s">
        <v>66</v>
      </c>
      <c r="C75" s="36" t="s">
        <v>45</v>
      </c>
      <c r="D75" s="64">
        <v>31</v>
      </c>
      <c r="E75" s="64">
        <v>30</v>
      </c>
      <c r="F75" s="64"/>
      <c r="G75" s="64"/>
      <c r="H75" s="63"/>
      <c r="I75" s="64"/>
      <c r="J75" s="41">
        <f t="shared" si="7"/>
        <v>61</v>
      </c>
      <c r="K75" s="63"/>
      <c r="L75" s="63"/>
      <c r="M75" s="63"/>
      <c r="N75" s="63"/>
      <c r="O75" s="63"/>
      <c r="P75" s="63"/>
      <c r="Q75" s="151">
        <f t="shared" si="10"/>
        <v>0</v>
      </c>
      <c r="R75" s="93">
        <f t="shared" si="11"/>
        <v>61</v>
      </c>
      <c r="T75" s="44"/>
      <c r="U75" s="44"/>
    </row>
    <row r="77" spans="1:34" ht="18" customHeight="1" x14ac:dyDescent="0.3">
      <c r="H77" s="12">
        <f>(J53*100)/(235*152)</f>
        <v>36.657334826427771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R1"/>
    <mergeCell ref="A2:R2"/>
    <mergeCell ref="A3:R3"/>
    <mergeCell ref="V13:W13"/>
    <mergeCell ref="V14:W14"/>
    <mergeCell ref="V15:W15"/>
    <mergeCell ref="V21:W21"/>
    <mergeCell ref="V16:W16"/>
    <mergeCell ref="V17:W17"/>
    <mergeCell ref="V18:W18"/>
    <mergeCell ref="V19:W19"/>
    <mergeCell ref="V20:W20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93"/>
  <sheetViews>
    <sheetView topLeftCell="A70" zoomScaleNormal="100" workbookViewId="0">
      <selection activeCell="C78" sqref="C78"/>
    </sheetView>
  </sheetViews>
  <sheetFormatPr defaultColWidth="9" defaultRowHeight="20.100000000000001" customHeight="1" x14ac:dyDescent="0.35"/>
  <cols>
    <col min="1" max="1" width="5" style="9" customWidth="1"/>
    <col min="2" max="2" width="41.25" style="9" customWidth="1"/>
    <col min="3" max="3" width="17.75" style="9" customWidth="1"/>
    <col min="4" max="4" width="19" style="9" customWidth="1"/>
    <col min="5" max="5" width="9" style="9"/>
    <col min="6" max="6" width="16.875" style="9" bestFit="1" customWidth="1"/>
    <col min="7" max="16384" width="9" style="9"/>
  </cols>
  <sheetData>
    <row r="1" spans="1:6" ht="20.100000000000001" customHeight="1" x14ac:dyDescent="0.35">
      <c r="A1" s="171" t="s">
        <v>96</v>
      </c>
      <c r="B1" s="171"/>
      <c r="C1" s="171"/>
      <c r="D1" s="171"/>
    </row>
    <row r="2" spans="1:6" ht="20.100000000000001" customHeight="1" x14ac:dyDescent="0.35">
      <c r="A2" s="171" t="s">
        <v>1</v>
      </c>
      <c r="B2" s="171"/>
      <c r="C2" s="171"/>
      <c r="D2" s="171"/>
    </row>
    <row r="3" spans="1:6" ht="20.100000000000001" customHeight="1" x14ac:dyDescent="0.35">
      <c r="A3" s="171" t="s">
        <v>127</v>
      </c>
      <c r="B3" s="171"/>
      <c r="C3" s="171"/>
      <c r="D3" s="171"/>
    </row>
    <row r="4" spans="1:6" ht="20.100000000000001" customHeight="1" x14ac:dyDescent="0.35">
      <c r="A4" s="156"/>
      <c r="B4" s="156"/>
      <c r="C4" s="156"/>
      <c r="D4" s="156"/>
    </row>
    <row r="5" spans="1:6" ht="20.100000000000001" customHeight="1" x14ac:dyDescent="0.35">
      <c r="A5" s="5" t="s">
        <v>2</v>
      </c>
      <c r="B5" s="5" t="s">
        <v>3</v>
      </c>
      <c r="C5" s="5" t="s">
        <v>4</v>
      </c>
      <c r="D5" s="83" t="s">
        <v>128</v>
      </c>
    </row>
    <row r="6" spans="1:6" ht="21.75" customHeight="1" x14ac:dyDescent="0.35">
      <c r="A6" s="3"/>
      <c r="B6" s="158" t="s">
        <v>7</v>
      </c>
      <c r="C6" s="3"/>
      <c r="D6" s="84"/>
    </row>
    <row r="7" spans="1:6" ht="22.5" customHeight="1" x14ac:dyDescent="0.35">
      <c r="A7" s="3"/>
      <c r="B7" s="159" t="s">
        <v>8</v>
      </c>
      <c r="C7" s="3"/>
      <c r="D7" s="84"/>
    </row>
    <row r="8" spans="1:6" ht="21" customHeight="1" x14ac:dyDescent="0.35">
      <c r="A8" s="3">
        <v>1</v>
      </c>
      <c r="B8" s="1" t="s">
        <v>9</v>
      </c>
      <c r="C8" s="3" t="s">
        <v>10</v>
      </c>
      <c r="D8" s="85">
        <v>6012</v>
      </c>
    </row>
    <row r="9" spans="1:6" ht="21" customHeight="1" x14ac:dyDescent="0.35">
      <c r="A9" s="3"/>
      <c r="B9" s="1" t="s">
        <v>11</v>
      </c>
      <c r="C9" s="3" t="s">
        <v>12</v>
      </c>
      <c r="D9" s="85">
        <v>427</v>
      </c>
    </row>
    <row r="10" spans="1:6" ht="22.5" customHeight="1" x14ac:dyDescent="0.35">
      <c r="A10" s="3"/>
      <c r="B10" s="1" t="s">
        <v>13</v>
      </c>
      <c r="C10" s="3" t="s">
        <v>14</v>
      </c>
      <c r="D10" s="85">
        <v>5585</v>
      </c>
    </row>
    <row r="11" spans="1:6" ht="20.100000000000001" customHeight="1" x14ac:dyDescent="0.35">
      <c r="A11" s="3"/>
      <c r="B11" s="1" t="s">
        <v>95</v>
      </c>
      <c r="C11" s="3" t="s">
        <v>45</v>
      </c>
      <c r="D11" s="85">
        <v>19</v>
      </c>
    </row>
    <row r="12" spans="1:6" ht="20.100000000000001" customHeight="1" x14ac:dyDescent="0.35">
      <c r="A12" s="3"/>
      <c r="B12" s="1" t="s">
        <v>15</v>
      </c>
      <c r="C12" s="3" t="s">
        <v>14</v>
      </c>
      <c r="D12" s="85">
        <v>317</v>
      </c>
      <c r="F12" s="9" t="s">
        <v>76</v>
      </c>
    </row>
    <row r="13" spans="1:6" ht="21" customHeight="1" x14ac:dyDescent="0.35">
      <c r="A13" s="3"/>
      <c r="B13" s="1" t="s">
        <v>16</v>
      </c>
      <c r="C13" s="3" t="s">
        <v>14</v>
      </c>
      <c r="D13" s="85">
        <v>39</v>
      </c>
    </row>
    <row r="14" spans="1:6" ht="22.5" customHeight="1" x14ac:dyDescent="0.35">
      <c r="A14" s="3"/>
      <c r="B14" s="1" t="s">
        <v>17</v>
      </c>
      <c r="C14" s="3" t="s">
        <v>14</v>
      </c>
      <c r="D14" s="85">
        <v>4055</v>
      </c>
    </row>
    <row r="15" spans="1:6" ht="20.100000000000001" customHeight="1" x14ac:dyDescent="0.35">
      <c r="A15" s="3"/>
      <c r="B15" s="1" t="s">
        <v>18</v>
      </c>
      <c r="C15" s="3" t="s">
        <v>14</v>
      </c>
      <c r="D15" s="85">
        <v>187</v>
      </c>
    </row>
    <row r="16" spans="1:6" ht="20.100000000000001" customHeight="1" x14ac:dyDescent="0.35">
      <c r="A16" s="3"/>
      <c r="B16" s="1" t="s">
        <v>19</v>
      </c>
      <c r="C16" s="3" t="s">
        <v>14</v>
      </c>
      <c r="D16" s="85">
        <v>66</v>
      </c>
    </row>
    <row r="17" spans="1:4" ht="20.100000000000001" customHeight="1" x14ac:dyDescent="0.35">
      <c r="A17" s="3"/>
      <c r="B17" s="1" t="s">
        <v>20</v>
      </c>
      <c r="C17" s="3" t="s">
        <v>14</v>
      </c>
      <c r="D17" s="85">
        <v>3</v>
      </c>
    </row>
    <row r="18" spans="1:4" ht="20.100000000000001" customHeight="1" x14ac:dyDescent="0.35">
      <c r="A18" s="3"/>
      <c r="B18" s="1" t="s">
        <v>21</v>
      </c>
      <c r="C18" s="3" t="s">
        <v>14</v>
      </c>
      <c r="D18" s="85">
        <v>316</v>
      </c>
    </row>
    <row r="19" spans="1:4" ht="21" x14ac:dyDescent="0.35">
      <c r="A19" s="3"/>
      <c r="B19" s="1" t="s">
        <v>22</v>
      </c>
      <c r="C19" s="3" t="s">
        <v>14</v>
      </c>
      <c r="D19" s="85">
        <v>6</v>
      </c>
    </row>
    <row r="20" spans="1:4" ht="24.75" customHeight="1" x14ac:dyDescent="0.35">
      <c r="A20" s="3"/>
      <c r="B20" s="1" t="s">
        <v>23</v>
      </c>
      <c r="C20" s="3" t="s">
        <v>14</v>
      </c>
      <c r="D20" s="85">
        <v>978</v>
      </c>
    </row>
    <row r="21" spans="1:4" ht="22.5" customHeight="1" x14ac:dyDescent="0.35">
      <c r="A21" s="3"/>
      <c r="B21" s="1" t="s">
        <v>24</v>
      </c>
      <c r="C21" s="3" t="s">
        <v>14</v>
      </c>
      <c r="D21" s="85">
        <v>230</v>
      </c>
    </row>
    <row r="22" spans="1:4" ht="22.5" customHeight="1" x14ac:dyDescent="0.35">
      <c r="A22" s="3"/>
      <c r="B22" s="1" t="s">
        <v>25</v>
      </c>
      <c r="C22" s="3" t="s">
        <v>14</v>
      </c>
      <c r="D22" s="85">
        <v>171</v>
      </c>
    </row>
    <row r="23" spans="1:4" ht="24" customHeight="1" x14ac:dyDescent="0.35">
      <c r="A23" s="3"/>
      <c r="B23" s="1" t="s">
        <v>26</v>
      </c>
      <c r="C23" s="3" t="s">
        <v>14</v>
      </c>
      <c r="D23" s="85">
        <v>6012</v>
      </c>
    </row>
    <row r="24" spans="1:4" ht="21" x14ac:dyDescent="0.35">
      <c r="A24" s="3"/>
      <c r="B24" s="1" t="s">
        <v>27</v>
      </c>
      <c r="C24" s="3" t="s">
        <v>10</v>
      </c>
      <c r="D24" s="85">
        <v>6012</v>
      </c>
    </row>
    <row r="25" spans="1:4" ht="21" x14ac:dyDescent="0.35">
      <c r="A25" s="3"/>
      <c r="B25" s="1" t="s">
        <v>28</v>
      </c>
      <c r="C25" s="3" t="s">
        <v>12</v>
      </c>
      <c r="D25" s="85">
        <v>427</v>
      </c>
    </row>
    <row r="26" spans="1:4" ht="21" x14ac:dyDescent="0.35">
      <c r="A26" s="3"/>
      <c r="B26" s="1" t="s">
        <v>29</v>
      </c>
      <c r="C26" s="3" t="s">
        <v>10</v>
      </c>
      <c r="D26" s="85">
        <v>5585</v>
      </c>
    </row>
    <row r="27" spans="1:4" ht="27.75" customHeight="1" x14ac:dyDescent="0.35">
      <c r="A27" s="3">
        <v>2</v>
      </c>
      <c r="B27" s="1" t="s">
        <v>31</v>
      </c>
      <c r="C27" s="3" t="s">
        <v>10</v>
      </c>
      <c r="D27" s="85">
        <v>163</v>
      </c>
    </row>
    <row r="28" spans="1:4" ht="26.25" customHeight="1" x14ac:dyDescent="0.35">
      <c r="A28" s="3">
        <v>3</v>
      </c>
      <c r="B28" s="1" t="s">
        <v>32</v>
      </c>
      <c r="C28" s="3" t="s">
        <v>10</v>
      </c>
      <c r="D28" s="85">
        <v>2799</v>
      </c>
    </row>
    <row r="29" spans="1:4" ht="25.5" customHeight="1" x14ac:dyDescent="0.35">
      <c r="A29" s="3">
        <v>4</v>
      </c>
      <c r="B29" s="1" t="s">
        <v>33</v>
      </c>
      <c r="C29" s="3" t="s">
        <v>10</v>
      </c>
      <c r="D29" s="85">
        <v>179</v>
      </c>
    </row>
    <row r="30" spans="1:4" ht="25.5" customHeight="1" x14ac:dyDescent="0.35">
      <c r="A30" s="3"/>
      <c r="B30" s="159" t="s">
        <v>34</v>
      </c>
      <c r="C30" s="3"/>
      <c r="D30" s="84"/>
    </row>
    <row r="31" spans="1:4" ht="24" customHeight="1" x14ac:dyDescent="0.35">
      <c r="A31" s="3">
        <v>1</v>
      </c>
      <c r="B31" s="1" t="s">
        <v>35</v>
      </c>
      <c r="C31" s="3" t="s">
        <v>12</v>
      </c>
      <c r="D31" s="85">
        <v>212</v>
      </c>
    </row>
    <row r="32" spans="1:4" ht="23.25" customHeight="1" x14ac:dyDescent="0.35">
      <c r="A32" s="3">
        <v>2</v>
      </c>
      <c r="B32" s="1" t="s">
        <v>36</v>
      </c>
      <c r="C32" s="3" t="s">
        <v>10</v>
      </c>
      <c r="D32" s="85">
        <v>222</v>
      </c>
    </row>
    <row r="33" spans="1:4" ht="21" x14ac:dyDescent="0.35">
      <c r="A33" s="3"/>
      <c r="B33" s="1" t="s">
        <v>37</v>
      </c>
      <c r="C33" s="3" t="s">
        <v>12</v>
      </c>
      <c r="D33" s="85">
        <v>105</v>
      </c>
    </row>
    <row r="34" spans="1:4" ht="20.25" customHeight="1" x14ac:dyDescent="0.35">
      <c r="A34" s="3"/>
      <c r="B34" s="1" t="s">
        <v>38</v>
      </c>
      <c r="C34" s="3" t="s">
        <v>10</v>
      </c>
      <c r="D34" s="85">
        <v>117</v>
      </c>
    </row>
    <row r="35" spans="1:4" ht="24.75" customHeight="1" x14ac:dyDescent="0.35">
      <c r="A35" s="3"/>
      <c r="B35" s="1" t="s">
        <v>70</v>
      </c>
      <c r="C35" s="3" t="s">
        <v>14</v>
      </c>
      <c r="D35" s="85">
        <v>215</v>
      </c>
    </row>
    <row r="36" spans="1:4" ht="18" customHeight="1" x14ac:dyDescent="0.35">
      <c r="A36" s="3"/>
      <c r="B36" s="158" t="s">
        <v>39</v>
      </c>
      <c r="C36" s="3" t="s">
        <v>12</v>
      </c>
      <c r="D36" s="85">
        <v>222</v>
      </c>
    </row>
    <row r="37" spans="1:4" ht="16.5" customHeight="1" x14ac:dyDescent="0.35">
      <c r="A37" s="3"/>
      <c r="B37" s="1" t="s">
        <v>16</v>
      </c>
      <c r="C37" s="3" t="s">
        <v>12</v>
      </c>
      <c r="D37" s="85">
        <v>5</v>
      </c>
    </row>
    <row r="38" spans="1:4" ht="18" customHeight="1" x14ac:dyDescent="0.35">
      <c r="A38" s="3"/>
      <c r="B38" s="1" t="s">
        <v>102</v>
      </c>
      <c r="C38" s="3" t="s">
        <v>12</v>
      </c>
      <c r="D38" s="85">
        <v>1</v>
      </c>
    </row>
    <row r="39" spans="1:4" ht="17.25" customHeight="1" x14ac:dyDescent="0.35">
      <c r="A39" s="3"/>
      <c r="B39" s="1" t="s">
        <v>17</v>
      </c>
      <c r="C39" s="3" t="s">
        <v>12</v>
      </c>
      <c r="D39" s="85">
        <v>163</v>
      </c>
    </row>
    <row r="40" spans="1:4" ht="18.75" customHeight="1" x14ac:dyDescent="0.35">
      <c r="A40" s="3"/>
      <c r="B40" s="1" t="s">
        <v>18</v>
      </c>
      <c r="C40" s="3" t="s">
        <v>12</v>
      </c>
      <c r="D40" s="85">
        <v>49</v>
      </c>
    </row>
    <row r="41" spans="1:4" ht="16.5" customHeight="1" x14ac:dyDescent="0.35">
      <c r="A41" s="3"/>
      <c r="B41" s="1" t="s">
        <v>19</v>
      </c>
      <c r="C41" s="3" t="s">
        <v>12</v>
      </c>
      <c r="D41" s="85">
        <v>4</v>
      </c>
    </row>
    <row r="42" spans="1:4" ht="19.5" customHeight="1" x14ac:dyDescent="0.35">
      <c r="A42" s="3"/>
      <c r="B42" s="1" t="s">
        <v>103</v>
      </c>
      <c r="C42" s="3" t="s">
        <v>12</v>
      </c>
      <c r="D42" s="85">
        <v>0</v>
      </c>
    </row>
    <row r="43" spans="1:4" ht="18.75" customHeight="1" x14ac:dyDescent="0.35">
      <c r="A43" s="3"/>
      <c r="B43" s="158" t="s">
        <v>40</v>
      </c>
      <c r="C43" s="3"/>
      <c r="D43" s="85">
        <v>434</v>
      </c>
    </row>
    <row r="44" spans="1:4" ht="18.75" customHeight="1" x14ac:dyDescent="0.35">
      <c r="A44" s="3"/>
      <c r="B44" s="1" t="s">
        <v>16</v>
      </c>
      <c r="C44" s="3" t="s">
        <v>14</v>
      </c>
      <c r="D44" s="85">
        <v>19</v>
      </c>
    </row>
    <row r="45" spans="1:4" ht="18.75" customHeight="1" x14ac:dyDescent="0.35">
      <c r="A45" s="3"/>
      <c r="B45" s="1" t="s">
        <v>102</v>
      </c>
      <c r="C45" s="3" t="s">
        <v>12</v>
      </c>
      <c r="D45" s="85">
        <v>3</v>
      </c>
    </row>
    <row r="46" spans="1:4" ht="21" x14ac:dyDescent="0.35">
      <c r="A46" s="3"/>
      <c r="B46" s="1" t="s">
        <v>17</v>
      </c>
      <c r="C46" s="3" t="s">
        <v>14</v>
      </c>
      <c r="D46" s="85">
        <v>315</v>
      </c>
    </row>
    <row r="47" spans="1:4" ht="19.5" customHeight="1" x14ac:dyDescent="0.35">
      <c r="A47" s="3"/>
      <c r="B47" s="1" t="s">
        <v>18</v>
      </c>
      <c r="C47" s="3" t="s">
        <v>14</v>
      </c>
      <c r="D47" s="85">
        <v>91</v>
      </c>
    </row>
    <row r="48" spans="1:4" ht="17.25" customHeight="1" x14ac:dyDescent="0.35">
      <c r="A48" s="3"/>
      <c r="B48" s="1" t="s">
        <v>19</v>
      </c>
      <c r="C48" s="3" t="s">
        <v>14</v>
      </c>
      <c r="D48" s="85">
        <v>6</v>
      </c>
    </row>
    <row r="49" spans="1:4" ht="17.25" customHeight="1" x14ac:dyDescent="0.35">
      <c r="A49" s="3"/>
      <c r="B49" s="1" t="s">
        <v>103</v>
      </c>
      <c r="C49" s="3" t="s">
        <v>12</v>
      </c>
      <c r="D49" s="85">
        <v>0</v>
      </c>
    </row>
    <row r="50" spans="1:4" ht="19.5" customHeight="1" x14ac:dyDescent="0.35">
      <c r="A50" s="3">
        <v>3</v>
      </c>
      <c r="B50" s="1" t="s">
        <v>41</v>
      </c>
      <c r="C50" s="3" t="s">
        <v>10</v>
      </c>
      <c r="D50" s="85">
        <v>4</v>
      </c>
    </row>
    <row r="51" spans="1:4" ht="21" x14ac:dyDescent="0.35">
      <c r="A51" s="3"/>
      <c r="B51" s="1" t="s">
        <v>42</v>
      </c>
      <c r="C51" s="3" t="s">
        <v>10</v>
      </c>
      <c r="D51" s="85">
        <v>12</v>
      </c>
    </row>
    <row r="52" spans="1:4" ht="18.75" customHeight="1" x14ac:dyDescent="0.35">
      <c r="A52" s="3">
        <v>4</v>
      </c>
      <c r="B52" s="1" t="s">
        <v>43</v>
      </c>
      <c r="C52" s="3"/>
      <c r="D52" s="84"/>
    </row>
    <row r="53" spans="1:4" ht="17.25" customHeight="1" x14ac:dyDescent="0.35">
      <c r="A53" s="3"/>
      <c r="B53" s="1" t="s">
        <v>44</v>
      </c>
      <c r="C53" s="3" t="s">
        <v>45</v>
      </c>
      <c r="D53" s="85">
        <v>6681</v>
      </c>
    </row>
    <row r="54" spans="1:4" ht="18" customHeight="1" x14ac:dyDescent="0.35">
      <c r="A54" s="3"/>
      <c r="B54" s="1" t="s">
        <v>46</v>
      </c>
      <c r="C54" s="3" t="s">
        <v>45</v>
      </c>
      <c r="D54" s="85">
        <v>6444</v>
      </c>
    </row>
    <row r="55" spans="1:4" ht="18" customHeight="1" x14ac:dyDescent="0.35">
      <c r="A55" s="3">
        <v>5</v>
      </c>
      <c r="B55" s="1" t="s">
        <v>47</v>
      </c>
      <c r="C55" s="3" t="s">
        <v>12</v>
      </c>
      <c r="D55" s="85">
        <v>217</v>
      </c>
    </row>
    <row r="56" spans="1:4" ht="20.100000000000001" customHeight="1" x14ac:dyDescent="0.35">
      <c r="A56" s="3">
        <v>6</v>
      </c>
      <c r="B56" s="1" t="s">
        <v>48</v>
      </c>
      <c r="C56" s="3"/>
      <c r="D56" s="84"/>
    </row>
    <row r="57" spans="1:4" ht="21" x14ac:dyDescent="0.35">
      <c r="A57" s="3"/>
      <c r="B57" s="1" t="s">
        <v>49</v>
      </c>
      <c r="C57" s="3" t="s">
        <v>12</v>
      </c>
      <c r="D57" s="84">
        <v>0</v>
      </c>
    </row>
    <row r="58" spans="1:4" ht="21" x14ac:dyDescent="0.35">
      <c r="A58" s="3"/>
      <c r="B58" s="1" t="s">
        <v>50</v>
      </c>
      <c r="C58" s="3" t="s">
        <v>12</v>
      </c>
      <c r="D58" s="84">
        <v>0</v>
      </c>
    </row>
    <row r="59" spans="1:4" ht="20.100000000000001" customHeight="1" x14ac:dyDescent="0.35">
      <c r="A59" s="3">
        <v>7</v>
      </c>
      <c r="B59" s="1" t="s">
        <v>51</v>
      </c>
      <c r="C59" s="3" t="s">
        <v>10</v>
      </c>
      <c r="D59" s="85">
        <v>61</v>
      </c>
    </row>
    <row r="60" spans="1:4" ht="17.25" customHeight="1" x14ac:dyDescent="0.35">
      <c r="A60" s="3"/>
      <c r="B60" s="1" t="s">
        <v>52</v>
      </c>
      <c r="C60" s="3" t="s">
        <v>10</v>
      </c>
      <c r="D60" s="85">
        <v>3</v>
      </c>
    </row>
    <row r="61" spans="1:4" ht="21" customHeight="1" x14ac:dyDescent="0.35">
      <c r="A61" s="3"/>
      <c r="B61" s="1" t="s">
        <v>53</v>
      </c>
      <c r="C61" s="3" t="s">
        <v>10</v>
      </c>
      <c r="D61" s="85">
        <v>58</v>
      </c>
    </row>
    <row r="62" spans="1:4" ht="18" customHeight="1" x14ac:dyDescent="0.35">
      <c r="A62" s="3"/>
      <c r="B62" s="159" t="s">
        <v>57</v>
      </c>
      <c r="C62" s="3"/>
      <c r="D62" s="84"/>
    </row>
    <row r="63" spans="1:4" ht="18.75" customHeight="1" x14ac:dyDescent="0.35">
      <c r="A63" s="3">
        <v>1</v>
      </c>
      <c r="B63" s="1" t="s">
        <v>58</v>
      </c>
      <c r="C63" s="3" t="s">
        <v>14</v>
      </c>
      <c r="D63" s="85">
        <v>26</v>
      </c>
    </row>
    <row r="64" spans="1:4" ht="20.25" customHeight="1" x14ac:dyDescent="0.35">
      <c r="A64" s="3"/>
      <c r="B64" s="1" t="s">
        <v>59</v>
      </c>
      <c r="C64" s="3" t="s">
        <v>14</v>
      </c>
      <c r="D64" s="85">
        <v>252</v>
      </c>
    </row>
    <row r="65" spans="1:4" ht="18.75" customHeight="1" x14ac:dyDescent="0.35">
      <c r="A65" s="3"/>
      <c r="B65" s="1" t="s">
        <v>80</v>
      </c>
      <c r="C65" s="3" t="s">
        <v>14</v>
      </c>
      <c r="D65" s="85">
        <v>126</v>
      </c>
    </row>
    <row r="66" spans="1:4" ht="21.75" customHeight="1" x14ac:dyDescent="0.35">
      <c r="A66" s="3"/>
      <c r="B66" s="1" t="s">
        <v>75</v>
      </c>
      <c r="C66" s="3" t="s">
        <v>14</v>
      </c>
      <c r="D66" s="85">
        <v>91</v>
      </c>
    </row>
    <row r="67" spans="1:4" ht="18.75" customHeight="1" x14ac:dyDescent="0.35">
      <c r="A67" s="3"/>
      <c r="B67" s="1" t="s">
        <v>60</v>
      </c>
      <c r="C67" s="3" t="s">
        <v>14</v>
      </c>
      <c r="D67" s="85">
        <v>39</v>
      </c>
    </row>
    <row r="68" spans="1:4" ht="21" customHeight="1" x14ac:dyDescent="0.35">
      <c r="A68" s="3"/>
      <c r="B68" s="1" t="s">
        <v>61</v>
      </c>
      <c r="C68" s="3" t="s">
        <v>10</v>
      </c>
      <c r="D68" s="85">
        <v>0</v>
      </c>
    </row>
    <row r="69" spans="1:4" ht="21" x14ac:dyDescent="0.35">
      <c r="A69" s="3"/>
      <c r="B69" s="1" t="s">
        <v>62</v>
      </c>
      <c r="C69" s="3" t="s">
        <v>14</v>
      </c>
      <c r="D69" s="87">
        <v>1062</v>
      </c>
    </row>
    <row r="70" spans="1:4" ht="21" x14ac:dyDescent="0.35">
      <c r="A70" s="3"/>
      <c r="B70" s="1" t="s">
        <v>98</v>
      </c>
      <c r="C70" s="3" t="s">
        <v>14</v>
      </c>
      <c r="D70" s="87">
        <v>180</v>
      </c>
    </row>
    <row r="71" spans="1:4" ht="21" x14ac:dyDescent="0.35">
      <c r="A71" s="3"/>
      <c r="B71" s="8" t="s">
        <v>104</v>
      </c>
      <c r="C71" s="3" t="s">
        <v>14</v>
      </c>
      <c r="D71" s="87">
        <v>402</v>
      </c>
    </row>
    <row r="72" spans="1:4" ht="17.25" customHeight="1" x14ac:dyDescent="0.35">
      <c r="A72" s="3"/>
      <c r="B72" s="4" t="s">
        <v>63</v>
      </c>
      <c r="C72" s="3"/>
      <c r="D72" s="84"/>
    </row>
    <row r="73" spans="1:4" ht="17.25" customHeight="1" x14ac:dyDescent="0.35">
      <c r="A73" s="1"/>
      <c r="B73" s="1" t="s">
        <v>109</v>
      </c>
      <c r="C73" s="3" t="s">
        <v>65</v>
      </c>
      <c r="D73" s="88">
        <v>85.92</v>
      </c>
    </row>
    <row r="74" spans="1:4" ht="17.25" customHeight="1" x14ac:dyDescent="0.35">
      <c r="A74" s="1"/>
      <c r="B74" s="1" t="s">
        <v>64</v>
      </c>
      <c r="C74" s="3" t="s">
        <v>65</v>
      </c>
      <c r="D74" s="88">
        <v>65.09</v>
      </c>
    </row>
    <row r="75" spans="1:4" ht="15.75" customHeight="1" x14ac:dyDescent="0.35">
      <c r="A75" s="7"/>
      <c r="B75" s="7" t="s">
        <v>66</v>
      </c>
      <c r="C75" s="6" t="s">
        <v>45</v>
      </c>
      <c r="D75" s="86">
        <v>30</v>
      </c>
    </row>
    <row r="76" spans="1:4" ht="20.100000000000001" customHeight="1" x14ac:dyDescent="0.35">
      <c r="D76" s="117"/>
    </row>
    <row r="77" spans="1:4" ht="20.100000000000001" customHeight="1" x14ac:dyDescent="0.35">
      <c r="D77" s="117"/>
    </row>
    <row r="78" spans="1:4" ht="20.100000000000001" customHeight="1" x14ac:dyDescent="0.35">
      <c r="D78" s="117"/>
    </row>
    <row r="79" spans="1:4" ht="20.100000000000001" customHeight="1" x14ac:dyDescent="0.35">
      <c r="D79" s="117"/>
    </row>
    <row r="80" spans="1:4" ht="20.100000000000001" customHeight="1" x14ac:dyDescent="0.35">
      <c r="D80" s="117"/>
    </row>
    <row r="81" spans="4:4" ht="20.100000000000001" customHeight="1" x14ac:dyDescent="0.35">
      <c r="D81" s="117"/>
    </row>
    <row r="82" spans="4:4" ht="20.100000000000001" customHeight="1" x14ac:dyDescent="0.35">
      <c r="D82" s="117"/>
    </row>
    <row r="83" spans="4:4" ht="20.100000000000001" customHeight="1" x14ac:dyDescent="0.35">
      <c r="D83" s="117"/>
    </row>
    <row r="84" spans="4:4" ht="20.100000000000001" customHeight="1" x14ac:dyDescent="0.35">
      <c r="D84" s="117"/>
    </row>
    <row r="85" spans="4:4" ht="20.100000000000001" customHeight="1" x14ac:dyDescent="0.35">
      <c r="D85" s="117"/>
    </row>
    <row r="87" spans="4:4" ht="20.100000000000001" customHeight="1" x14ac:dyDescent="0.35">
      <c r="D87" s="117"/>
    </row>
    <row r="88" spans="4:4" ht="20.100000000000001" customHeight="1" x14ac:dyDescent="0.35">
      <c r="D88" s="117"/>
    </row>
    <row r="89" spans="4:4" ht="20.100000000000001" customHeight="1" x14ac:dyDescent="0.35">
      <c r="D89" s="117"/>
    </row>
    <row r="90" spans="4:4" ht="20.100000000000001" customHeight="1" x14ac:dyDescent="0.35">
      <c r="D90" s="157"/>
    </row>
    <row r="91" spans="4:4" ht="20.100000000000001" customHeight="1" x14ac:dyDescent="0.35">
      <c r="D91" s="157"/>
    </row>
    <row r="92" spans="4:4" ht="20.100000000000001" customHeight="1" x14ac:dyDescent="0.35">
      <c r="D92" s="157"/>
    </row>
    <row r="93" spans="4:4" ht="20.100000000000001" customHeight="1" x14ac:dyDescent="0.35">
      <c r="D93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gridLines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(รายปี) สจ.รง.201  </vt:lpstr>
      <vt:lpstr>สจ.รง.201 รวม 12 เดือนปีงบฯ64</vt:lpstr>
      <vt:lpstr>ปริ้นเสนอ รายเดือน</vt:lpstr>
      <vt:lpstr>'(รายปี) สจ.รง.201  '!Print_Titles</vt:lpstr>
      <vt:lpstr>'ปริ้นเสนอ รายเดือน'!Print_Titles</vt:lpstr>
      <vt:lpstr>'สจ.รง.201 รวม 12 เดือนปีงบฯ64'!Print_Titles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plan</cp:lastModifiedBy>
  <cp:lastPrinted>2020-12-13T05:46:58Z</cp:lastPrinted>
  <dcterms:created xsi:type="dcterms:W3CDTF">2015-05-12T04:57:20Z</dcterms:created>
  <dcterms:modified xsi:type="dcterms:W3CDTF">2020-12-18T02:42:44Z</dcterms:modified>
</cp:coreProperties>
</file>